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فصل التجارة  الخارجية7\"/>
    </mc:Choice>
  </mc:AlternateContent>
  <bookViews>
    <workbookView xWindow="0" yWindow="0" windowWidth="20490" windowHeight="7785"/>
  </bookViews>
  <sheets>
    <sheet name="A1" sheetId="1" r:id="rId1"/>
  </sheets>
  <definedNames>
    <definedName name="_xlnm.Print_Area" localSheetId="0">'A1'!$A$1:$S$23</definedName>
  </definedNames>
  <calcPr calcId="152511"/>
</workbook>
</file>

<file path=xl/calcChain.xml><?xml version="1.0" encoding="utf-8"?>
<calcChain xmlns="http://schemas.openxmlformats.org/spreadsheetml/2006/main">
  <c r="Q21" i="1" l="1"/>
  <c r="O21" i="1"/>
  <c r="S21" i="1"/>
  <c r="O20" i="1"/>
  <c r="Q20" i="1"/>
  <c r="S20" i="1"/>
  <c r="N13" i="1" l="1"/>
  <c r="S12" i="1" l="1"/>
  <c r="S13" i="1"/>
  <c r="S14" i="1"/>
  <c r="S15" i="1"/>
  <c r="S16" i="1"/>
  <c r="S17" i="1"/>
  <c r="S18" i="1"/>
  <c r="S19" i="1"/>
  <c r="F12" i="1"/>
  <c r="F13" i="1"/>
  <c r="F16" i="1"/>
  <c r="F17" i="1"/>
  <c r="F18" i="1"/>
  <c r="F19" i="1"/>
  <c r="G17" i="1"/>
  <c r="G18" i="1"/>
  <c r="G19" i="1"/>
  <c r="Q16" i="1"/>
  <c r="Q17" i="1"/>
  <c r="Q18" i="1"/>
  <c r="Q19" i="1"/>
  <c r="O16" i="1"/>
  <c r="O17" i="1"/>
  <c r="O18" i="1"/>
  <c r="O19" i="1"/>
  <c r="N16" i="1"/>
  <c r="N17" i="1"/>
  <c r="N18" i="1"/>
  <c r="N19" i="1"/>
  <c r="L16" i="1"/>
  <c r="L17" i="1"/>
  <c r="L18" i="1"/>
  <c r="L19" i="1"/>
  <c r="F15" i="1"/>
  <c r="F14" i="1"/>
  <c r="O12" i="1"/>
  <c r="Q12" i="1"/>
  <c r="D13" i="1"/>
  <c r="G13" i="1"/>
  <c r="J13" i="1"/>
  <c r="O13" i="1"/>
  <c r="D14" i="1"/>
  <c r="G14" i="1"/>
  <c r="J14" i="1"/>
  <c r="L14" i="1"/>
  <c r="N14" i="1"/>
  <c r="D15" i="1"/>
  <c r="G15" i="1"/>
  <c r="J15" i="1"/>
  <c r="L15" i="1"/>
  <c r="N15" i="1"/>
  <c r="P19" i="1" l="1"/>
  <c r="P17" i="1"/>
  <c r="R19" i="1"/>
  <c r="R17" i="1"/>
  <c r="P18" i="1"/>
  <c r="R18" i="1"/>
  <c r="P13" i="1"/>
  <c r="O14" i="1"/>
  <c r="P14" i="1" s="1"/>
  <c r="O15" i="1"/>
  <c r="P16" i="1" s="1"/>
  <c r="Q15" i="1"/>
  <c r="R16" i="1" s="1"/>
  <c r="Q14" i="1"/>
  <c r="Q13" i="1"/>
  <c r="R13" i="1" s="1"/>
  <c r="L13" i="1"/>
  <c r="R15" i="1" l="1"/>
  <c r="R14" i="1"/>
  <c r="P15" i="1"/>
</calcChain>
</file>

<file path=xl/sharedStrings.xml><?xml version="1.0" encoding="utf-8"?>
<sst xmlns="http://schemas.openxmlformats.org/spreadsheetml/2006/main" count="89" uniqueCount="44">
  <si>
    <t>%</t>
  </si>
  <si>
    <t>'000</t>
  </si>
  <si>
    <t>Years</t>
  </si>
  <si>
    <t>by Non-oil Exports</t>
  </si>
  <si>
    <t>Value</t>
  </si>
  <si>
    <t>Change</t>
  </si>
  <si>
    <t>سنوات</t>
  </si>
  <si>
    <t>Imports covered</t>
  </si>
  <si>
    <t>قيمة</t>
  </si>
  <si>
    <t>Proportion of</t>
  </si>
  <si>
    <t>Total Exports</t>
  </si>
  <si>
    <t>Re-exports</t>
  </si>
  <si>
    <t>Oil Exports</t>
  </si>
  <si>
    <t>Non-oil Exports</t>
  </si>
  <si>
    <t>Imports</t>
  </si>
  <si>
    <t>الصادرات النفطية</t>
  </si>
  <si>
    <t>الصادرات غير النفطية</t>
  </si>
  <si>
    <t>واردات</t>
  </si>
  <si>
    <t>إجمالي الصادرات</t>
  </si>
  <si>
    <t>إعادة التصدير</t>
  </si>
  <si>
    <t>نسبة الصادرات غير النفطية إلى الواردات</t>
  </si>
  <si>
    <t>حجم التجارة الخارجية</t>
  </si>
  <si>
    <t>ميزان التجارة الخارجية</t>
  </si>
  <si>
    <t>Value: 000 Riyals</t>
  </si>
  <si>
    <t>Foreign Trade by Years</t>
  </si>
  <si>
    <t>نسب</t>
  </si>
  <si>
    <t>Share</t>
  </si>
  <si>
    <t>Balance of</t>
  </si>
  <si>
    <t>Volume of</t>
  </si>
  <si>
    <t>Foreign Trade</t>
  </si>
  <si>
    <t>تغير</t>
  </si>
  <si>
    <t>التجارة الخارجية خلال السنوات</t>
  </si>
  <si>
    <t xml:space="preserve">المصدر : الهيئة العامة للإحصاء </t>
  </si>
  <si>
    <t>Source : General Authority for Statistics</t>
  </si>
  <si>
    <t>جدول 7-1</t>
  </si>
  <si>
    <t>Table 7-1</t>
  </si>
  <si>
    <t>التجارة الخارجية</t>
  </si>
  <si>
    <t xml:space="preserve">Foreign Trade </t>
  </si>
  <si>
    <t>2017*</t>
  </si>
  <si>
    <t>*  بيانات أولية</t>
  </si>
  <si>
    <t>* Preliminary Data</t>
  </si>
  <si>
    <t>قيمة : 000 ريال</t>
  </si>
  <si>
    <t>National Exports     -    الصادرات الوطنية</t>
  </si>
  <si>
    <t>Exports         -         صادرات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</si>
</sst>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#\ ###\ ###\ ###"/>
    <numFmt numFmtId="165" formatCode="0.0"/>
    <numFmt numFmtId="166" formatCode="###\ ###\ ###\ ###\ ###\ ##0"/>
    <numFmt numFmtId="167" formatCode="General_)"/>
    <numFmt numFmtId="168" formatCode="##\ ###\ ##0"/>
    <numFmt numFmtId="169" formatCode="#\ ###\ ###"/>
    <numFmt numFmtId="170" formatCode="###\ ###\ ###\ ###\ ##0"/>
    <numFmt numFmtId="171" formatCode="#,##0.0_);\(#,##0.0\)"/>
  </numFmts>
  <fonts count="2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Tur"/>
      <charset val="162"/>
    </font>
    <font>
      <sz val="7"/>
      <name val="Arial"/>
      <family val="2"/>
    </font>
    <font>
      <sz val="10"/>
      <name val="Courier"/>
      <family val="1"/>
      <charset val="162"/>
    </font>
    <font>
      <b/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2"/>
      <color rgb="FF474D9B"/>
      <name val="Frutiger LT Arabic 45 Light"/>
    </font>
    <font>
      <sz val="12"/>
      <color rgb="FF474D9B"/>
      <name val="Frutiger LT Arabic 45 Light"/>
      <charset val="178"/>
    </font>
    <font>
      <sz val="10"/>
      <color rgb="FF000000"/>
      <name val="Frutiger LT Arabic 55 Roman"/>
    </font>
    <font>
      <sz val="8"/>
      <color rgb="FF8C96A7"/>
      <name val="Frutiger LT Arabic 55 Roman"/>
    </font>
    <font>
      <sz val="10"/>
      <color rgb="FFFFFFFF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8"/>
      <color indexed="8"/>
      <name val="Frutiger LT Arabic 55 Roman"/>
    </font>
    <font>
      <sz val="8"/>
      <name val="Frutiger LT Arabic 55 Roman"/>
    </font>
    <font>
      <sz val="7"/>
      <color rgb="FF8C96A7"/>
      <name val="Frutiger LT Arabic 55 Roman"/>
    </font>
    <font>
      <sz val="7"/>
      <name val="Frutiger LT Arabic 55 Roman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3" fillId="0" borderId="0"/>
    <xf numFmtId="171" fontId="5" fillId="0" borderId="0"/>
    <xf numFmtId="167" fontId="5" fillId="0" borderId="0"/>
    <xf numFmtId="0" fontId="1" fillId="0" borderId="0"/>
  </cellStyleXfs>
  <cellXfs count="8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164" fontId="2" fillId="2" borderId="0" xfId="1" applyNumberFormat="1" applyFont="1" applyFill="1" applyAlignment="1"/>
    <xf numFmtId="3" fontId="2" fillId="0" borderId="0" xfId="0" quotePrefix="1" applyNumberFormat="1" applyFont="1" applyBorder="1" applyAlignment="1" applyProtection="1">
      <alignment horizontal="right"/>
    </xf>
    <xf numFmtId="165" fontId="2" fillId="0" borderId="0" xfId="0" quotePrefix="1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68" fontId="2" fillId="0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9" fontId="2" fillId="0" borderId="0" xfId="0" quotePrefix="1" applyNumberFormat="1" applyFont="1" applyFill="1" applyBorder="1" applyAlignment="1" applyProtection="1">
      <alignment horizontal="right" vertical="center"/>
    </xf>
    <xf numFmtId="171" fontId="6" fillId="0" borderId="0" xfId="2" applyFont="1" applyFill="1" applyBorder="1" applyAlignment="1">
      <alignment horizontal="center"/>
    </xf>
    <xf numFmtId="165" fontId="2" fillId="0" borderId="0" xfId="3" quotePrefix="1" applyNumberFormat="1" applyFont="1" applyFill="1" applyBorder="1" applyAlignment="1" applyProtection="1">
      <alignment horizontal="right" vertical="center"/>
    </xf>
    <xf numFmtId="166" fontId="2" fillId="0" borderId="0" xfId="3" quotePrefix="1" applyNumberFormat="1" applyFont="1" applyFill="1" applyBorder="1" applyAlignment="1" applyProtection="1">
      <alignment horizontal="right" vertical="center"/>
    </xf>
    <xf numFmtId="3" fontId="2" fillId="0" borderId="0" xfId="3" quotePrefix="1" applyNumberFormat="1" applyFont="1" applyFill="1" applyBorder="1" applyAlignment="1" applyProtection="1">
      <alignment horizontal="right" vertical="center"/>
    </xf>
    <xf numFmtId="166" fontId="2" fillId="0" borderId="0" xfId="4" applyNumberFormat="1" applyFont="1" applyFill="1" applyAlignment="1">
      <alignment vertical="center"/>
    </xf>
    <xf numFmtId="167" fontId="2" fillId="0" borderId="0" xfId="3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1" fontId="2" fillId="0" borderId="0" xfId="2" applyFont="1" applyFill="1" applyBorder="1" applyAlignment="1" applyProtection="1"/>
    <xf numFmtId="0" fontId="8" fillId="0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readingOrder="2"/>
    </xf>
    <xf numFmtId="0" fontId="14" fillId="3" borderId="6" xfId="0" quotePrefix="1" applyFont="1" applyFill="1" applyBorder="1" applyAlignment="1">
      <alignment horizontal="center" vertical="center"/>
    </xf>
    <xf numFmtId="0" fontId="14" fillId="3" borderId="7" xfId="0" quotePrefix="1" applyFont="1" applyFill="1" applyBorder="1" applyAlignment="1">
      <alignment horizontal="center" vertical="center"/>
    </xf>
    <xf numFmtId="171" fontId="14" fillId="3" borderId="12" xfId="2" quotePrefix="1" applyFont="1" applyFill="1" applyBorder="1" applyAlignment="1" applyProtection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71" fontId="14" fillId="3" borderId="12" xfId="2" applyFont="1" applyFill="1" applyBorder="1" applyAlignment="1" applyProtection="1">
      <alignment horizontal="center"/>
    </xf>
    <xf numFmtId="0" fontId="14" fillId="3" borderId="9" xfId="0" quotePrefix="1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8" xfId="0" quotePrefix="1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171" fontId="14" fillId="3" borderId="13" xfId="2" applyFont="1" applyFill="1" applyBorder="1" applyAlignment="1" applyProtection="1">
      <alignment horizontal="center"/>
    </xf>
    <xf numFmtId="170" fontId="15" fillId="4" borderId="3" xfId="0" applyNumberFormat="1" applyFont="1" applyFill="1" applyBorder="1" applyAlignment="1">
      <alignment horizontal="center" vertical="center"/>
    </xf>
    <xf numFmtId="164" fontId="16" fillId="2" borderId="0" xfId="1" applyNumberFormat="1" applyFont="1" applyFill="1" applyBorder="1" applyAlignment="1"/>
    <xf numFmtId="165" fontId="16" fillId="0" borderId="0" xfId="0" quotePrefix="1" applyNumberFormat="1" applyFont="1" applyBorder="1" applyAlignment="1" applyProtection="1">
      <alignment horizontal="right"/>
    </xf>
    <xf numFmtId="164" fontId="16" fillId="2" borderId="0" xfId="0" applyNumberFormat="1" applyFont="1" applyFill="1" applyBorder="1" applyAlignment="1">
      <alignment horizontal="right"/>
    </xf>
    <xf numFmtId="165" fontId="17" fillId="0" borderId="0" xfId="0" quotePrefix="1" applyNumberFormat="1" applyFont="1" applyBorder="1" applyAlignment="1" applyProtection="1">
      <alignment horizontal="right"/>
    </xf>
    <xf numFmtId="3" fontId="17" fillId="0" borderId="0" xfId="0" quotePrefix="1" applyNumberFormat="1" applyFont="1" applyBorder="1" applyAlignment="1" applyProtection="1">
      <alignment horizontal="right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readingOrder="2"/>
    </xf>
    <xf numFmtId="0" fontId="20" fillId="0" borderId="1" xfId="0" applyFont="1" applyBorder="1" applyAlignment="1">
      <alignment horizontal="left" vertical="center" readingOrder="2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" xfId="0" quotePrefix="1" applyFont="1" applyFill="1" applyBorder="1" applyAlignment="1">
      <alignment horizontal="center" vertical="center"/>
    </xf>
    <xf numFmtId="0" fontId="14" fillId="3" borderId="5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readingOrder="2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readingOrder="1"/>
    </xf>
    <xf numFmtId="171" fontId="14" fillId="3" borderId="6" xfId="2" applyFont="1" applyFill="1" applyBorder="1" applyAlignment="1" applyProtection="1">
      <alignment horizontal="center" vertical="center"/>
    </xf>
    <xf numFmtId="171" fontId="14" fillId="3" borderId="7" xfId="2" applyFont="1" applyFill="1" applyBorder="1" applyAlignment="1" applyProtection="1">
      <alignment horizontal="center" vertical="center"/>
    </xf>
    <xf numFmtId="171" fontId="14" fillId="3" borderId="6" xfId="2" applyFont="1" applyFill="1" applyBorder="1" applyAlignment="1" applyProtection="1">
      <alignment horizontal="center" vertical="top"/>
    </xf>
    <xf numFmtId="171" fontId="14" fillId="3" borderId="7" xfId="2" applyFont="1" applyFill="1" applyBorder="1" applyAlignment="1" applyProtection="1">
      <alignment horizontal="center" vertical="top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_21DTTAC1" xfId="1"/>
    <cellStyle name="Normal_96SON-1" xfId="4"/>
    <cellStyle name="Normal_August01" xfId="2"/>
    <cellStyle name="Normal_t1" xfId="3"/>
  </cellStyles>
  <dxfs count="0"/>
  <tableStyles count="0" defaultTableStyle="TableStyleMedium9" defaultPivotStyle="PivotStyleLight16"/>
  <colors>
    <mruColors>
      <color rgb="FF31869B"/>
      <color rgb="FFF0F2F6"/>
      <color rgb="FFE6E9F0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zoomScale="75" zoomScaleNormal="75" workbookViewId="0">
      <selection activeCell="I3" sqref="I3"/>
    </sheetView>
  </sheetViews>
  <sheetFormatPr defaultColWidth="9.140625" defaultRowHeight="15.75" customHeight="1"/>
  <cols>
    <col min="1" max="1" width="10.5703125" style="3" customWidth="1"/>
    <col min="2" max="2" width="11.5703125" style="2" bestFit="1" customWidth="1"/>
    <col min="3" max="4" width="6.5703125" style="2" customWidth="1"/>
    <col min="5" max="5" width="13.85546875" style="2" bestFit="1" customWidth="1"/>
    <col min="6" max="7" width="6.5703125" style="2" customWidth="1"/>
    <col min="8" max="8" width="10.42578125" style="2" customWidth="1"/>
    <col min="9" max="10" width="6.5703125" style="2" customWidth="1"/>
    <col min="11" max="11" width="13.85546875" style="2" bestFit="1" customWidth="1"/>
    <col min="12" max="12" width="6.5703125" style="2" customWidth="1"/>
    <col min="13" max="13" width="13.85546875" style="2" bestFit="1" customWidth="1"/>
    <col min="14" max="14" width="6.5703125" style="2" customWidth="1"/>
    <col min="15" max="15" width="13.85546875" style="2" bestFit="1" customWidth="1"/>
    <col min="16" max="16" width="6.5703125" style="2" customWidth="1"/>
    <col min="17" max="17" width="12.7109375" style="2" bestFit="1" customWidth="1"/>
    <col min="18" max="18" width="6.5703125" style="2" customWidth="1"/>
    <col min="19" max="19" width="17.5703125" style="2" customWidth="1"/>
    <col min="20" max="20" width="9.140625" style="1"/>
    <col min="21" max="21" width="10.85546875" style="1" bestFit="1" customWidth="1"/>
    <col min="22" max="22" width="4" style="1" bestFit="1" customWidth="1"/>
    <col min="23" max="23" width="9.140625" style="1"/>
    <col min="24" max="24" width="10.85546875" style="1" bestFit="1" customWidth="1"/>
    <col min="25" max="25" width="4" style="1" bestFit="1" customWidth="1"/>
    <col min="26" max="26" width="9.28515625" style="1" bestFit="1" customWidth="1"/>
    <col min="27" max="27" width="10.85546875" style="1" bestFit="1" customWidth="1"/>
    <col min="28" max="28" width="4" style="1" bestFit="1" customWidth="1"/>
    <col min="29" max="16384" width="9.140625" style="1"/>
  </cols>
  <sheetData>
    <row r="1" spans="1:28" ht="19.5" customHeight="1">
      <c r="A1" s="61" t="s">
        <v>37</v>
      </c>
      <c r="B1" s="61"/>
      <c r="C1" s="61"/>
      <c r="L1" s="23"/>
      <c r="Q1" s="60" t="s">
        <v>36</v>
      </c>
      <c r="R1" s="60"/>
      <c r="S1" s="60"/>
    </row>
    <row r="2" spans="1:28" ht="25.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21"/>
      <c r="K2" s="21"/>
      <c r="L2" s="21"/>
      <c r="M2" s="21"/>
      <c r="N2" s="67" t="s">
        <v>31</v>
      </c>
      <c r="O2" s="67"/>
      <c r="P2" s="67"/>
      <c r="Q2" s="67"/>
      <c r="R2" s="67"/>
      <c r="S2" s="67"/>
    </row>
    <row r="3" spans="1:28" ht="25.5" customHeight="1">
      <c r="A3" s="59" t="s">
        <v>23</v>
      </c>
      <c r="B3" s="59"/>
      <c r="C3" s="59"/>
      <c r="D3" s="59"/>
      <c r="E3" s="59"/>
      <c r="F3" s="59"/>
      <c r="G3" s="59"/>
      <c r="H3" s="59"/>
      <c r="I3" s="22"/>
      <c r="J3" s="22"/>
      <c r="K3" s="22"/>
      <c r="L3" s="22"/>
      <c r="M3" s="22"/>
      <c r="N3" s="68" t="s">
        <v>41</v>
      </c>
      <c r="O3" s="68"/>
      <c r="P3" s="68"/>
      <c r="Q3" s="68"/>
      <c r="R3" s="68"/>
      <c r="S3" s="68"/>
      <c r="U3" s="19"/>
      <c r="V3" s="16"/>
      <c r="W3" s="20"/>
      <c r="X3" s="19"/>
      <c r="Y3" s="16"/>
      <c r="Z3" s="18"/>
      <c r="AA3" s="17"/>
      <c r="AB3" s="16"/>
    </row>
    <row r="4" spans="1:28" ht="20.100000000000001" customHeight="1">
      <c r="A4" s="66" t="s">
        <v>35</v>
      </c>
      <c r="B4" s="66"/>
      <c r="C4" s="66"/>
      <c r="D4" s="28"/>
      <c r="E4" s="15"/>
      <c r="F4" s="15"/>
      <c r="G4" s="15"/>
      <c r="H4" s="15"/>
      <c r="I4" s="15"/>
      <c r="J4" s="15"/>
      <c r="K4" s="15"/>
      <c r="L4" s="15"/>
      <c r="M4" s="15"/>
      <c r="Q4" s="69" t="s">
        <v>34</v>
      </c>
      <c r="R4" s="69"/>
      <c r="S4" s="69"/>
    </row>
    <row r="5" spans="1:28" ht="15.75" customHeight="1">
      <c r="A5" s="70" t="s">
        <v>6</v>
      </c>
      <c r="B5" s="56" t="s">
        <v>43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64"/>
      <c r="N5" s="65"/>
      <c r="O5" s="78" t="s">
        <v>22</v>
      </c>
      <c r="P5" s="79"/>
      <c r="Q5" s="78" t="s">
        <v>21</v>
      </c>
      <c r="R5" s="79"/>
      <c r="S5" s="62" t="s">
        <v>20</v>
      </c>
    </row>
    <row r="6" spans="1:28" ht="19.5" customHeight="1">
      <c r="A6" s="71"/>
      <c r="B6" s="58" t="s">
        <v>42</v>
      </c>
      <c r="C6" s="58"/>
      <c r="D6" s="58"/>
      <c r="E6" s="58"/>
      <c r="F6" s="58"/>
      <c r="G6" s="58"/>
      <c r="H6" s="55" t="s">
        <v>19</v>
      </c>
      <c r="I6" s="56"/>
      <c r="J6" s="57"/>
      <c r="K6" s="55" t="s">
        <v>18</v>
      </c>
      <c r="L6" s="57"/>
      <c r="M6" s="52" t="s">
        <v>17</v>
      </c>
      <c r="N6" s="54"/>
      <c r="O6" s="80"/>
      <c r="P6" s="81"/>
      <c r="Q6" s="80"/>
      <c r="R6" s="81"/>
      <c r="S6" s="63"/>
    </row>
    <row r="7" spans="1:28" ht="15.75" customHeight="1">
      <c r="A7" s="71"/>
      <c r="B7" s="53" t="s">
        <v>16</v>
      </c>
      <c r="C7" s="53"/>
      <c r="D7" s="53"/>
      <c r="E7" s="55" t="s">
        <v>15</v>
      </c>
      <c r="F7" s="56"/>
      <c r="G7" s="57"/>
      <c r="H7" s="52"/>
      <c r="I7" s="53"/>
      <c r="J7" s="54"/>
      <c r="K7" s="52"/>
      <c r="L7" s="54"/>
      <c r="M7" s="52" t="s">
        <v>14</v>
      </c>
      <c r="N7" s="54"/>
      <c r="O7" s="76" t="s">
        <v>27</v>
      </c>
      <c r="P7" s="77"/>
      <c r="Q7" s="76" t="s">
        <v>28</v>
      </c>
      <c r="R7" s="77"/>
      <c r="S7" s="63"/>
    </row>
    <row r="8" spans="1:28" ht="19.5" customHeight="1">
      <c r="A8" s="71"/>
      <c r="B8" s="53" t="s">
        <v>13</v>
      </c>
      <c r="C8" s="53"/>
      <c r="D8" s="53"/>
      <c r="E8" s="52" t="s">
        <v>12</v>
      </c>
      <c r="F8" s="53"/>
      <c r="G8" s="54"/>
      <c r="H8" s="52" t="s">
        <v>11</v>
      </c>
      <c r="I8" s="53"/>
      <c r="J8" s="54"/>
      <c r="K8" s="52" t="s">
        <v>10</v>
      </c>
      <c r="L8" s="54"/>
      <c r="M8" s="29"/>
      <c r="N8" s="30"/>
      <c r="O8" s="74" t="s">
        <v>29</v>
      </c>
      <c r="P8" s="75"/>
      <c r="Q8" s="74" t="s">
        <v>29</v>
      </c>
      <c r="R8" s="75"/>
      <c r="S8" s="31" t="s">
        <v>9</v>
      </c>
    </row>
    <row r="9" spans="1:28" ht="15.75" customHeight="1">
      <c r="A9" s="71" t="s">
        <v>2</v>
      </c>
      <c r="B9" s="32" t="s">
        <v>8</v>
      </c>
      <c r="C9" s="32" t="s">
        <v>25</v>
      </c>
      <c r="D9" s="32" t="s">
        <v>30</v>
      </c>
      <c r="E9" s="33" t="s">
        <v>8</v>
      </c>
      <c r="F9" s="32" t="s">
        <v>25</v>
      </c>
      <c r="G9" s="34" t="s">
        <v>30</v>
      </c>
      <c r="H9" s="33" t="s">
        <v>8</v>
      </c>
      <c r="I9" s="32" t="s">
        <v>25</v>
      </c>
      <c r="J9" s="34" t="s">
        <v>30</v>
      </c>
      <c r="K9" s="33" t="s">
        <v>8</v>
      </c>
      <c r="L9" s="34" t="s">
        <v>30</v>
      </c>
      <c r="M9" s="33" t="s">
        <v>8</v>
      </c>
      <c r="N9" s="34" t="s">
        <v>30</v>
      </c>
      <c r="O9" s="33" t="s">
        <v>8</v>
      </c>
      <c r="P9" s="34" t="s">
        <v>30</v>
      </c>
      <c r="Q9" s="33" t="s">
        <v>8</v>
      </c>
      <c r="R9" s="34" t="s">
        <v>30</v>
      </c>
      <c r="S9" s="31" t="s">
        <v>7</v>
      </c>
    </row>
    <row r="10" spans="1:28" ht="15.75" customHeight="1">
      <c r="A10" s="71"/>
      <c r="B10" s="35" t="s">
        <v>4</v>
      </c>
      <c r="C10" s="35" t="s">
        <v>26</v>
      </c>
      <c r="D10" s="35" t="s">
        <v>5</v>
      </c>
      <c r="E10" s="36" t="s">
        <v>4</v>
      </c>
      <c r="F10" s="35" t="s">
        <v>26</v>
      </c>
      <c r="G10" s="37" t="s">
        <v>5</v>
      </c>
      <c r="H10" s="36" t="s">
        <v>4</v>
      </c>
      <c r="I10" s="35" t="s">
        <v>26</v>
      </c>
      <c r="J10" s="37" t="s">
        <v>5</v>
      </c>
      <c r="K10" s="36" t="s">
        <v>4</v>
      </c>
      <c r="L10" s="37" t="s">
        <v>5</v>
      </c>
      <c r="M10" s="36" t="s">
        <v>4</v>
      </c>
      <c r="N10" s="37" t="s">
        <v>5</v>
      </c>
      <c r="O10" s="36" t="s">
        <v>4</v>
      </c>
      <c r="P10" s="37" t="s">
        <v>5</v>
      </c>
      <c r="Q10" s="36" t="s">
        <v>4</v>
      </c>
      <c r="R10" s="37" t="s">
        <v>5</v>
      </c>
      <c r="S10" s="38" t="s">
        <v>3</v>
      </c>
    </row>
    <row r="11" spans="1:28" ht="15.75" customHeight="1">
      <c r="A11" s="72"/>
      <c r="B11" s="39" t="s">
        <v>1</v>
      </c>
      <c r="C11" s="40" t="s">
        <v>0</v>
      </c>
      <c r="D11" s="40" t="s">
        <v>0</v>
      </c>
      <c r="E11" s="41" t="s">
        <v>1</v>
      </c>
      <c r="F11" s="40" t="s">
        <v>0</v>
      </c>
      <c r="G11" s="42" t="s">
        <v>0</v>
      </c>
      <c r="H11" s="41" t="s">
        <v>1</v>
      </c>
      <c r="I11" s="40" t="s">
        <v>0</v>
      </c>
      <c r="J11" s="42" t="s">
        <v>0</v>
      </c>
      <c r="K11" s="41" t="s">
        <v>1</v>
      </c>
      <c r="L11" s="42" t="s">
        <v>0</v>
      </c>
      <c r="M11" s="41" t="s">
        <v>1</v>
      </c>
      <c r="N11" s="42" t="s">
        <v>0</v>
      </c>
      <c r="O11" s="41" t="s">
        <v>1</v>
      </c>
      <c r="P11" s="42" t="s">
        <v>0</v>
      </c>
      <c r="Q11" s="41" t="s">
        <v>1</v>
      </c>
      <c r="R11" s="42" t="s">
        <v>0</v>
      </c>
      <c r="S11" s="43" t="s">
        <v>0</v>
      </c>
    </row>
    <row r="12" spans="1:28" ht="30" customHeight="1">
      <c r="A12" s="25">
        <v>2008</v>
      </c>
      <c r="B12" s="25">
        <v>100149963</v>
      </c>
      <c r="C12" s="25">
        <v>8.5</v>
      </c>
      <c r="D12" s="26">
        <v>18.5</v>
      </c>
      <c r="E12" s="25">
        <v>1053860281.1109999</v>
      </c>
      <c r="F12" s="26">
        <f t="shared" ref="F12:F19" si="0">E12/$K12*100</f>
        <v>89.653466968155641</v>
      </c>
      <c r="G12" s="26">
        <v>36.9</v>
      </c>
      <c r="H12" s="25">
        <v>21471660</v>
      </c>
      <c r="I12" s="25">
        <v>1.8</v>
      </c>
      <c r="J12" s="26">
        <v>7.4</v>
      </c>
      <c r="K12" s="25">
        <v>1175481904.6600001</v>
      </c>
      <c r="L12" s="26">
        <v>34.4</v>
      </c>
      <c r="M12" s="25">
        <v>431752651.24400002</v>
      </c>
      <c r="N12" s="26">
        <v>27.7</v>
      </c>
      <c r="O12" s="44">
        <f t="shared" ref="O12:O21" si="1">IF(OR(K12="",M12=""),"",K12-M12)</f>
        <v>743729253.41600013</v>
      </c>
      <c r="P12" s="26">
        <v>38.700000000000003</v>
      </c>
      <c r="Q12" s="25">
        <f t="shared" ref="Q12:Q21" si="2">IF(OR(K12="",M12=""),"",K12+M12)</f>
        <v>1607234555.904</v>
      </c>
      <c r="R12" s="26">
        <v>32.6</v>
      </c>
      <c r="S12" s="26">
        <f t="shared" ref="S12:S21" si="3">(K12-E12)/M12*100</f>
        <v>28.169282388556098</v>
      </c>
      <c r="T12" s="12"/>
    </row>
    <row r="13" spans="1:28" ht="30" customHeight="1">
      <c r="A13" s="24">
        <v>2009</v>
      </c>
      <c r="B13" s="24">
        <v>85851230</v>
      </c>
      <c r="C13" s="24">
        <v>11.9</v>
      </c>
      <c r="D13" s="27">
        <f>IF(OR(B13="",B12=""),"",(B13-B12)/B12*100)</f>
        <v>-14.277322299160511</v>
      </c>
      <c r="E13" s="24">
        <v>611490471.52100003</v>
      </c>
      <c r="F13" s="27">
        <f t="shared" si="0"/>
        <v>84.798579379209741</v>
      </c>
      <c r="G13" s="27">
        <f t="shared" ref="G13:G19" si="4">IF(OR(E13="",E12=""),"",(E13-E12)/E12*100)</f>
        <v>-41.976134552072224</v>
      </c>
      <c r="H13" s="24">
        <v>23767633</v>
      </c>
      <c r="I13" s="24">
        <v>3.3</v>
      </c>
      <c r="J13" s="27">
        <f>IF(OR(H13="",H12=""),"",(H13-H12)/H12*100)</f>
        <v>10.693039103637073</v>
      </c>
      <c r="K13" s="24">
        <v>721109334.61100006</v>
      </c>
      <c r="L13" s="27">
        <f t="shared" ref="L13:L19" si="5">IF(OR(K13="",K12=""),"",(K13-K12)/K12*100)</f>
        <v>-38.654152671148445</v>
      </c>
      <c r="M13" s="24">
        <v>358290170.148</v>
      </c>
      <c r="N13" s="27">
        <f>IF(OR(M13="",M12=""),"",(M13-M12)/M12*100)</f>
        <v>-17.014946146673122</v>
      </c>
      <c r="O13" s="24">
        <f t="shared" si="1"/>
        <v>362819164.46300006</v>
      </c>
      <c r="P13" s="27">
        <f>IF(OR(O13="",O12=""),"",(O13-O12)/O12*100)</f>
        <v>-51.216230530593435</v>
      </c>
      <c r="Q13" s="24">
        <f t="shared" si="2"/>
        <v>1079399504.7590001</v>
      </c>
      <c r="R13" s="27">
        <f>IF(OR(Q13="",Q12=""),"",(Q13-Q12)/Q12*100)</f>
        <v>-32.841196028672712</v>
      </c>
      <c r="S13" s="27">
        <f t="shared" si="3"/>
        <v>30.594995962272549</v>
      </c>
      <c r="T13" s="12"/>
    </row>
    <row r="14" spans="1:28" ht="30" customHeight="1">
      <c r="A14" s="25">
        <v>2010</v>
      </c>
      <c r="B14" s="25">
        <v>114968299</v>
      </c>
      <c r="C14" s="25">
        <v>12.2</v>
      </c>
      <c r="D14" s="26">
        <f>IF(OR(B14="",B13=""),"",(B14-B13)/B13*100)</f>
        <v>33.915727241182218</v>
      </c>
      <c r="E14" s="25">
        <v>807175510.6789999</v>
      </c>
      <c r="F14" s="26">
        <f t="shared" si="0"/>
        <v>85.706976496547355</v>
      </c>
      <c r="G14" s="26">
        <f t="shared" si="4"/>
        <v>32.001322714196959</v>
      </c>
      <c r="H14" s="25">
        <v>19641263</v>
      </c>
      <c r="I14" s="25">
        <v>2.1</v>
      </c>
      <c r="J14" s="26">
        <f>IF(OR(H14="",H13=""),"",(H14-H13)/H13*100)</f>
        <v>-17.36129971377461</v>
      </c>
      <c r="K14" s="25">
        <v>941785072.43400002</v>
      </c>
      <c r="L14" s="26">
        <f t="shared" si="5"/>
        <v>30.602257831268087</v>
      </c>
      <c r="M14" s="25">
        <v>400735520.90999997</v>
      </c>
      <c r="N14" s="26">
        <f t="shared" ref="N14:N19" si="6">IF(OR(M14="",M13=""),"",(M14-M13)/M13*100)</f>
        <v>11.846641158049895</v>
      </c>
      <c r="O14" s="25">
        <f t="shared" si="1"/>
        <v>541049551.52400005</v>
      </c>
      <c r="P14" s="26">
        <f>IF(OR(O14="",O13=""),"",(O14-O13)/O13*100)</f>
        <v>49.123752138284786</v>
      </c>
      <c r="Q14" s="25">
        <f t="shared" si="2"/>
        <v>1342520593.3439999</v>
      </c>
      <c r="R14" s="26">
        <f>IF(OR(Q14="",Q13=""),"",(Q14-Q13)/Q13*100)</f>
        <v>24.376617501204752</v>
      </c>
      <c r="S14" s="26">
        <f t="shared" si="3"/>
        <v>33.590623923061635</v>
      </c>
      <c r="T14" s="14"/>
      <c r="U14" s="13"/>
      <c r="V14" s="12"/>
    </row>
    <row r="15" spans="1:28" ht="30" customHeight="1">
      <c r="A15" s="24">
        <v>2011</v>
      </c>
      <c r="B15" s="24">
        <v>152188989</v>
      </c>
      <c r="C15" s="24">
        <v>11.1</v>
      </c>
      <c r="D15" s="27">
        <f>IF(OR(B15="",B14=""),"",(B15-B14)/B14*100)</f>
        <v>32.374741840792133</v>
      </c>
      <c r="E15" s="24">
        <v>1191052099.0349998</v>
      </c>
      <c r="F15" s="27">
        <f t="shared" si="0"/>
        <v>87.089414200677993</v>
      </c>
      <c r="G15" s="27">
        <f t="shared" si="4"/>
        <v>47.558007307863086</v>
      </c>
      <c r="H15" s="24">
        <v>24378742</v>
      </c>
      <c r="I15" s="24">
        <v>1.8</v>
      </c>
      <c r="J15" s="27">
        <f>IF(OR(H15="",H14=""),"",(H15-H14)/H14*100)</f>
        <v>24.120032403211546</v>
      </c>
      <c r="K15" s="24">
        <v>1367619830.684</v>
      </c>
      <c r="L15" s="27">
        <f t="shared" si="5"/>
        <v>45.21570480507296</v>
      </c>
      <c r="M15" s="24">
        <v>493449082.58499998</v>
      </c>
      <c r="N15" s="27">
        <f t="shared" si="6"/>
        <v>23.135848168503706</v>
      </c>
      <c r="O15" s="24">
        <f t="shared" si="1"/>
        <v>874170748.09899998</v>
      </c>
      <c r="P15" s="27">
        <f>IF(OR(O15="",O14=""),"",(O15-O14)/O14*100)</f>
        <v>61.569443249085332</v>
      </c>
      <c r="Q15" s="24">
        <f t="shared" si="2"/>
        <v>1861068913.2690001</v>
      </c>
      <c r="R15" s="27">
        <f>IF(OR(Q15="",Q14=""),"",(Q15-Q14)/Q14*100)</f>
        <v>38.624980689002385</v>
      </c>
      <c r="S15" s="27">
        <f t="shared" si="3"/>
        <v>35.78236091230044</v>
      </c>
      <c r="T15" s="14"/>
      <c r="U15" s="13"/>
      <c r="V15" s="12"/>
    </row>
    <row r="16" spans="1:28" ht="30" customHeight="1">
      <c r="A16" s="25">
        <v>2012</v>
      </c>
      <c r="B16" s="25">
        <v>163231720</v>
      </c>
      <c r="C16" s="25">
        <v>11.2</v>
      </c>
      <c r="D16" s="26">
        <v>7.3</v>
      </c>
      <c r="E16" s="25">
        <v>1265550609.938</v>
      </c>
      <c r="F16" s="26">
        <f t="shared" si="0"/>
        <v>86.889717138451473</v>
      </c>
      <c r="G16" s="26">
        <v>6.3</v>
      </c>
      <c r="H16" s="25">
        <v>27719833</v>
      </c>
      <c r="I16" s="25">
        <v>1.9</v>
      </c>
      <c r="J16" s="26">
        <v>13.7</v>
      </c>
      <c r="K16" s="25">
        <v>1456502163.451</v>
      </c>
      <c r="L16" s="26">
        <f t="shared" si="5"/>
        <v>6.4990526440777368</v>
      </c>
      <c r="M16" s="25">
        <v>583473067.875</v>
      </c>
      <c r="N16" s="26">
        <f t="shared" si="6"/>
        <v>18.243824635035725</v>
      </c>
      <c r="O16" s="25">
        <f t="shared" si="1"/>
        <v>873029095.57599998</v>
      </c>
      <c r="P16" s="26">
        <f t="shared" ref="P16:P19" si="7">IF(OR(O16="",O15=""),"",(O16-O15)/O15*100)</f>
        <v>-0.1305983442574207</v>
      </c>
      <c r="Q16" s="25">
        <f t="shared" si="2"/>
        <v>2039975231.326</v>
      </c>
      <c r="R16" s="26">
        <f t="shared" ref="R16:R19" si="8">IF(OR(Q16="",Q15=""),"",(Q16-Q15)/Q15*100)</f>
        <v>9.6130947533129145</v>
      </c>
      <c r="S16" s="26">
        <f t="shared" si="3"/>
        <v>32.726712512788744</v>
      </c>
      <c r="T16" s="14"/>
      <c r="U16" s="13"/>
      <c r="V16" s="12"/>
    </row>
    <row r="17" spans="1:22" ht="30" customHeight="1">
      <c r="A17" s="24">
        <v>2013</v>
      </c>
      <c r="B17" s="24">
        <v>172115412</v>
      </c>
      <c r="C17" s="24">
        <v>12.2</v>
      </c>
      <c r="D17" s="27">
        <v>5.4</v>
      </c>
      <c r="E17" s="24">
        <v>1207080083.757</v>
      </c>
      <c r="F17" s="27">
        <f t="shared" si="0"/>
        <v>85.637469530963742</v>
      </c>
      <c r="G17" s="27">
        <f t="shared" si="4"/>
        <v>-4.620164987622621</v>
      </c>
      <c r="H17" s="24">
        <v>30327801</v>
      </c>
      <c r="I17" s="24">
        <v>2.2000000000000002</v>
      </c>
      <c r="J17" s="27">
        <v>9.4</v>
      </c>
      <c r="K17" s="24">
        <v>1409523296.7159998</v>
      </c>
      <c r="L17" s="27">
        <f t="shared" si="5"/>
        <v>-3.2254580812766922</v>
      </c>
      <c r="M17" s="24">
        <v>630582433.09200001</v>
      </c>
      <c r="N17" s="27">
        <f t="shared" si="6"/>
        <v>8.0739571045792395</v>
      </c>
      <c r="O17" s="24">
        <f t="shared" si="1"/>
        <v>778940863.62399983</v>
      </c>
      <c r="P17" s="27">
        <f t="shared" si="7"/>
        <v>-10.777216066312587</v>
      </c>
      <c r="Q17" s="24">
        <f t="shared" si="2"/>
        <v>2040105729.8079998</v>
      </c>
      <c r="R17" s="27">
        <f t="shared" si="8"/>
        <v>6.3970620817317015E-3</v>
      </c>
      <c r="S17" s="27">
        <f t="shared" si="3"/>
        <v>32.10416312524584</v>
      </c>
      <c r="T17" s="14"/>
      <c r="U17" s="13"/>
      <c r="V17" s="12"/>
    </row>
    <row r="18" spans="1:22" ht="30" customHeight="1">
      <c r="A18" s="25">
        <v>2014</v>
      </c>
      <c r="B18" s="25">
        <v>186627084</v>
      </c>
      <c r="C18" s="25">
        <v>14.5</v>
      </c>
      <c r="D18" s="26">
        <v>8.4</v>
      </c>
      <c r="E18" s="25">
        <v>1067091641.9529999</v>
      </c>
      <c r="F18" s="26">
        <f t="shared" si="0"/>
        <v>83.09895941412536</v>
      </c>
      <c r="G18" s="26">
        <f t="shared" si="4"/>
        <v>-11.597278729700374</v>
      </c>
      <c r="H18" s="25">
        <v>30402819</v>
      </c>
      <c r="I18" s="25">
        <v>2.4</v>
      </c>
      <c r="J18" s="26">
        <v>0.2</v>
      </c>
      <c r="K18" s="25">
        <v>1284121545.536</v>
      </c>
      <c r="L18" s="26">
        <f t="shared" si="5"/>
        <v>-8.8967490975260279</v>
      </c>
      <c r="M18" s="25">
        <v>651875760.67400002</v>
      </c>
      <c r="N18" s="26">
        <f t="shared" si="6"/>
        <v>3.3767714520035454</v>
      </c>
      <c r="O18" s="25">
        <f t="shared" si="1"/>
        <v>632245784.86199999</v>
      </c>
      <c r="P18" s="26">
        <f t="shared" si="7"/>
        <v>-18.832633594225015</v>
      </c>
      <c r="Q18" s="25">
        <f t="shared" si="2"/>
        <v>1935997306.21</v>
      </c>
      <c r="R18" s="26">
        <f t="shared" si="8"/>
        <v>-5.1030896132916483</v>
      </c>
      <c r="S18" s="26">
        <f t="shared" si="3"/>
        <v>33.293139072789621</v>
      </c>
      <c r="T18" s="14"/>
      <c r="U18" s="13"/>
      <c r="V18" s="12"/>
    </row>
    <row r="19" spans="1:22" ht="30" customHeight="1">
      <c r="A19" s="24">
        <v>2015</v>
      </c>
      <c r="B19" s="24">
        <v>157688102</v>
      </c>
      <c r="C19" s="24">
        <v>20.7</v>
      </c>
      <c r="D19" s="27">
        <v>-15.5</v>
      </c>
      <c r="E19" s="24">
        <v>573411984.95899999</v>
      </c>
      <c r="F19" s="27">
        <f t="shared" si="0"/>
        <v>75.121468911384341</v>
      </c>
      <c r="G19" s="27">
        <f t="shared" si="4"/>
        <v>-46.264035588402074</v>
      </c>
      <c r="H19" s="24">
        <v>32212975</v>
      </c>
      <c r="I19" s="24">
        <v>4.2</v>
      </c>
      <c r="J19" s="27">
        <v>6</v>
      </c>
      <c r="K19" s="24">
        <v>763313062.52200007</v>
      </c>
      <c r="L19" s="27">
        <f t="shared" si="5"/>
        <v>-40.557569088727604</v>
      </c>
      <c r="M19" s="24">
        <v>655033363.53199995</v>
      </c>
      <c r="N19" s="27">
        <f t="shared" si="6"/>
        <v>0.48438721739479174</v>
      </c>
      <c r="O19" s="24">
        <f t="shared" si="1"/>
        <v>108279698.99000013</v>
      </c>
      <c r="P19" s="27">
        <f t="shared" si="7"/>
        <v>-82.873796617934858</v>
      </c>
      <c r="Q19" s="24">
        <f t="shared" si="2"/>
        <v>1418346426.0539999</v>
      </c>
      <c r="R19" s="27">
        <f t="shared" si="8"/>
        <v>-26.738202501395936</v>
      </c>
      <c r="S19" s="27">
        <f t="shared" si="3"/>
        <v>28.991054217305219</v>
      </c>
      <c r="T19" s="14"/>
      <c r="U19" s="13"/>
      <c r="V19" s="12"/>
    </row>
    <row r="20" spans="1:22" ht="30" customHeight="1">
      <c r="A20" s="25">
        <v>2016</v>
      </c>
      <c r="B20" s="25">
        <v>147850860</v>
      </c>
      <c r="C20" s="25">
        <v>21.5</v>
      </c>
      <c r="D20" s="26">
        <v>-6.2</v>
      </c>
      <c r="E20" s="25">
        <v>510729487</v>
      </c>
      <c r="F20" s="26">
        <v>74.2</v>
      </c>
      <c r="G20" s="26">
        <v>-10.9</v>
      </c>
      <c r="H20" s="25">
        <v>29842672</v>
      </c>
      <c r="I20" s="25">
        <v>4.3</v>
      </c>
      <c r="J20" s="26">
        <v>-7.4</v>
      </c>
      <c r="K20" s="25">
        <v>688423019</v>
      </c>
      <c r="L20" s="26">
        <v>-9.8000000000000007</v>
      </c>
      <c r="M20" s="25">
        <v>525635963</v>
      </c>
      <c r="N20" s="26">
        <v>-19.8</v>
      </c>
      <c r="O20" s="25">
        <f t="shared" si="1"/>
        <v>162787056</v>
      </c>
      <c r="P20" s="26">
        <v>50.3</v>
      </c>
      <c r="Q20" s="25">
        <f t="shared" si="2"/>
        <v>1214058982</v>
      </c>
      <c r="R20" s="26">
        <v>-14.4</v>
      </c>
      <c r="S20" s="26">
        <f t="shared" si="3"/>
        <v>33.805436558380997</v>
      </c>
      <c r="T20" s="14"/>
      <c r="U20" s="13"/>
      <c r="V20" s="12"/>
    </row>
    <row r="21" spans="1:22" ht="30" customHeight="1">
      <c r="A21" s="24" t="s">
        <v>38</v>
      </c>
      <c r="B21" s="24">
        <v>161683110</v>
      </c>
      <c r="C21" s="24">
        <v>19.5</v>
      </c>
      <c r="D21" s="27">
        <v>9.4</v>
      </c>
      <c r="E21" s="24">
        <v>638402283</v>
      </c>
      <c r="F21" s="27">
        <v>77</v>
      </c>
      <c r="G21" s="27">
        <v>25</v>
      </c>
      <c r="H21" s="24">
        <v>28834195</v>
      </c>
      <c r="I21" s="24">
        <v>3.5</v>
      </c>
      <c r="J21" s="27">
        <v>-3.4</v>
      </c>
      <c r="K21" s="24">
        <v>828919589</v>
      </c>
      <c r="L21" s="27">
        <v>20.399999999999999</v>
      </c>
      <c r="M21" s="24">
        <v>488032643</v>
      </c>
      <c r="N21" s="27">
        <v>-7.2</v>
      </c>
      <c r="O21" s="24">
        <f t="shared" si="1"/>
        <v>340886946</v>
      </c>
      <c r="P21" s="27">
        <v>109.4</v>
      </c>
      <c r="Q21" s="24">
        <f t="shared" si="2"/>
        <v>1316952232</v>
      </c>
      <c r="R21" s="27">
        <v>8.5</v>
      </c>
      <c r="S21" s="27">
        <f t="shared" si="3"/>
        <v>39.037820263182681</v>
      </c>
      <c r="T21" s="14"/>
      <c r="U21" s="13"/>
      <c r="V21" s="12"/>
    </row>
    <row r="22" spans="1:22" s="11" customFormat="1" ht="20.100000000000001" customHeight="1">
      <c r="A22" s="66" t="s">
        <v>33</v>
      </c>
      <c r="B22" s="66"/>
      <c r="C22" s="66"/>
      <c r="D22" s="28"/>
      <c r="E22" s="45"/>
      <c r="F22" s="46"/>
      <c r="G22" s="46"/>
      <c r="H22" s="45"/>
      <c r="I22" s="46"/>
      <c r="J22" s="46"/>
      <c r="K22" s="45"/>
      <c r="L22" s="46"/>
      <c r="M22" s="47"/>
      <c r="N22" s="48"/>
      <c r="O22" s="49"/>
      <c r="P22" s="48"/>
      <c r="Q22" s="69" t="s">
        <v>32</v>
      </c>
      <c r="R22" s="69"/>
      <c r="S22" s="69"/>
      <c r="T22" s="1"/>
    </row>
    <row r="23" spans="1:22" s="11" customFormat="1" ht="20.100000000000001" customHeight="1">
      <c r="A23" s="73" t="s">
        <v>40</v>
      </c>
      <c r="B23" s="73"/>
      <c r="C23" s="5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9" t="s">
        <v>39</v>
      </c>
      <c r="R23" s="69"/>
      <c r="S23" s="69"/>
    </row>
    <row r="24" spans="1:22" ht="15.75" customHeight="1">
      <c r="A24" s="10"/>
      <c r="Q24" s="9"/>
    </row>
    <row r="25" spans="1:22" ht="15.75" customHeight="1">
      <c r="B25" s="5"/>
      <c r="C25" s="7"/>
      <c r="D25" s="7"/>
      <c r="E25" s="5"/>
      <c r="F25" s="7"/>
      <c r="G25" s="7"/>
      <c r="H25" s="5"/>
      <c r="I25" s="7"/>
      <c r="J25" s="7"/>
      <c r="K25" s="5"/>
      <c r="L25" s="7"/>
      <c r="M25" s="4"/>
      <c r="N25" s="7"/>
      <c r="O25" s="6"/>
      <c r="P25" s="7"/>
      <c r="Q25" s="8"/>
      <c r="R25" s="7"/>
      <c r="S25" s="7"/>
    </row>
    <row r="26" spans="1:22" ht="15.75" customHeight="1">
      <c r="B26" s="5"/>
      <c r="C26" s="7"/>
      <c r="D26" s="7"/>
      <c r="E26" s="5"/>
      <c r="F26" s="7"/>
      <c r="G26" s="7"/>
      <c r="H26" s="5"/>
      <c r="I26" s="7"/>
      <c r="J26" s="7"/>
      <c r="K26" s="5"/>
      <c r="L26" s="7"/>
      <c r="M26" s="4"/>
      <c r="N26" s="7"/>
      <c r="P26" s="7"/>
      <c r="Q26" s="6"/>
      <c r="R26" s="7"/>
    </row>
    <row r="27" spans="1:22" ht="15.75" customHeight="1">
      <c r="B27" s="5"/>
      <c r="E27" s="5"/>
      <c r="H27" s="5"/>
      <c r="K27" s="5"/>
      <c r="M27" s="4"/>
    </row>
    <row r="28" spans="1:22" ht="15.75" customHeight="1">
      <c r="B28" s="5"/>
      <c r="E28" s="5"/>
      <c r="H28" s="5"/>
      <c r="K28" s="5"/>
      <c r="M28" s="4"/>
    </row>
  </sheetData>
  <mergeCells count="34">
    <mergeCell ref="Q22:S22"/>
    <mergeCell ref="Q23:S23"/>
    <mergeCell ref="Q4:S4"/>
    <mergeCell ref="A5:A8"/>
    <mergeCell ref="A9:A11"/>
    <mergeCell ref="A23:B23"/>
    <mergeCell ref="O8:P8"/>
    <mergeCell ref="O7:P7"/>
    <mergeCell ref="O5:P6"/>
    <mergeCell ref="A22:C22"/>
    <mergeCell ref="Q7:R7"/>
    <mergeCell ref="Q8:R8"/>
    <mergeCell ref="Q5:R6"/>
    <mergeCell ref="M6:N6"/>
    <mergeCell ref="A2:I2"/>
    <mergeCell ref="A3:H3"/>
    <mergeCell ref="Q1:S1"/>
    <mergeCell ref="A1:C1"/>
    <mergeCell ref="S5:S7"/>
    <mergeCell ref="M7:N7"/>
    <mergeCell ref="M5:N5"/>
    <mergeCell ref="A4:C4"/>
    <mergeCell ref="N2:S2"/>
    <mergeCell ref="N3:S3"/>
    <mergeCell ref="H8:J8"/>
    <mergeCell ref="H6:J7"/>
    <mergeCell ref="K6:L7"/>
    <mergeCell ref="K8:L8"/>
    <mergeCell ref="B5:L5"/>
    <mergeCell ref="B8:D8"/>
    <mergeCell ref="E8:G8"/>
    <mergeCell ref="B6:G6"/>
    <mergeCell ref="E7:G7"/>
    <mergeCell ref="B7:D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BAKIMLI;فوزي التيماني</dc:creator>
  <cp:keywords>Foreign Trade by Years</cp:keywords>
  <cp:lastModifiedBy>admin</cp:lastModifiedBy>
  <cp:lastPrinted>2018-01-08T06:28:42Z</cp:lastPrinted>
  <dcterms:created xsi:type="dcterms:W3CDTF">2012-12-25T07:56:42Z</dcterms:created>
  <dcterms:modified xsi:type="dcterms:W3CDTF">2018-03-13T10:54:15Z</dcterms:modified>
</cp:coreProperties>
</file>