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العمل\الموظفين\الخريف\التبادل التجاري 2014\نشرة التبادل 2014\جداول مجموعات الدول 2014\"/>
    </mc:Choice>
  </mc:AlternateContent>
  <bookViews>
    <workbookView xWindow="0" yWindow="0" windowWidth="19005" windowHeight="6945"/>
  </bookViews>
  <sheets>
    <sheet name="ورقة1" sheetId="1" r:id="rId1"/>
  </sheets>
  <definedNames>
    <definedName name="_xlnm.Print_Area" localSheetId="0">ورقة1!$A$1:$H$37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19" i="1" l="1"/>
  <c r="E18" i="1"/>
  <c r="E17" i="1"/>
  <c r="E16" i="1"/>
  <c r="E15" i="1"/>
  <c r="E14" i="1"/>
  <c r="E13" i="1"/>
  <c r="E12" i="1"/>
  <c r="E11" i="1"/>
  <c r="E10" i="1"/>
  <c r="C18" i="1"/>
  <c r="C17" i="1"/>
  <c r="C16" i="1"/>
  <c r="C15" i="1"/>
  <c r="C14" i="1"/>
  <c r="C13" i="1"/>
  <c r="C12" i="1"/>
  <c r="C11" i="1"/>
  <c r="C10" i="1"/>
  <c r="H11" i="1" l="1"/>
  <c r="H12" i="1"/>
  <c r="H13" i="1"/>
  <c r="H14" i="1"/>
  <c r="H15" i="1"/>
  <c r="H16" i="1"/>
  <c r="H17" i="1"/>
  <c r="H18" i="1"/>
  <c r="H19" i="1"/>
  <c r="H10" i="1"/>
  <c r="F11" i="1"/>
  <c r="F12" i="1"/>
  <c r="F13" i="1"/>
  <c r="F14" i="1"/>
  <c r="F15" i="1"/>
  <c r="F16" i="1"/>
  <c r="F17" i="1"/>
  <c r="F18" i="1"/>
  <c r="F19" i="1"/>
  <c r="F10" i="1"/>
  <c r="G18" i="1" l="1"/>
  <c r="G16" i="1"/>
  <c r="G14" i="1"/>
  <c r="G12" i="1"/>
  <c r="G19" i="1"/>
  <c r="G17" i="1"/>
  <c r="G15" i="1"/>
  <c r="G13" i="1"/>
  <c r="G11" i="1"/>
</calcChain>
</file>

<file path=xl/sharedStrings.xml><?xml version="1.0" encoding="utf-8"?>
<sst xmlns="http://schemas.openxmlformats.org/spreadsheetml/2006/main" count="18" uniqueCount="16">
  <si>
    <t>السنة</t>
  </si>
  <si>
    <t>الصادرات</t>
  </si>
  <si>
    <t>الواردات</t>
  </si>
  <si>
    <t>الميزان التجاري</t>
  </si>
  <si>
    <t>Year</t>
  </si>
  <si>
    <t>Export</t>
  </si>
  <si>
    <t>Import</t>
  </si>
  <si>
    <t>القيمة (مليون ريال)</t>
  </si>
  <si>
    <t>Value (Million S.R.)</t>
  </si>
  <si>
    <t>حجم التجارة</t>
  </si>
  <si>
    <t>Trade Volume</t>
  </si>
  <si>
    <t>Balance
 of Trade</t>
  </si>
  <si>
    <t>النسبة</t>
  </si>
  <si>
    <t>% of Total</t>
  </si>
  <si>
    <t>التطور</t>
  </si>
  <si>
    <t>Index no
100=2005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</si>
</sst>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,"/>
  </numFmts>
  <fonts count="9" x14ac:knownFonts="1">
    <font>
      <sz val="11"/>
      <color theme="1"/>
      <name val="Arial"/>
      <family val="2"/>
      <charset val="178"/>
      <scheme val="minor"/>
    </font>
    <font>
      <b/>
      <sz val="13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6699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right" vertical="center" indent="2"/>
    </xf>
    <xf numFmtId="164" fontId="2" fillId="2" borderId="6" xfId="0" applyNumberFormat="1" applyFont="1" applyFill="1" applyBorder="1" applyAlignment="1">
      <alignment horizontal="right" vertical="center" indent="2"/>
    </xf>
    <xf numFmtId="164" fontId="2" fillId="2" borderId="3" xfId="0" applyNumberFormat="1" applyFont="1" applyFill="1" applyBorder="1" applyAlignment="1">
      <alignment horizontal="right" vertical="center" indent="2"/>
    </xf>
    <xf numFmtId="9" fontId="8" fillId="2" borderId="5" xfId="1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99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spc="0" baseline="0">
                <a:solidFill>
                  <a:sysClr val="window" lastClr="FFFFFF"/>
                </a:solidFill>
                <a:latin typeface="+mn-lt"/>
                <a:ea typeface="+mn-ea"/>
                <a:cs typeface="+mn-cs"/>
              </a:defRPr>
            </a:pPr>
            <a:r>
              <a:rPr lang="ar-SA" sz="1000" b="1"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التبادل التجاري</a:t>
            </a:r>
            <a:r>
              <a:rPr lang="ar-SA" sz="1000" b="1" baseline="0"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 بين المملكة و دول أفريقيا غير العربية والإسلامية </a:t>
            </a:r>
            <a:r>
              <a:rPr lang="en-US" sz="1000" b="1" baseline="0"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 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>
                <a:solidFill>
                  <a:sysClr val="window" lastClr="FFFFFF"/>
                </a:solidFill>
              </a:defRPr>
            </a:pPr>
            <a:r>
              <a:rPr lang="en-US" sz="1000" b="1" baseline="0"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 </a:t>
            </a:r>
            <a:r>
              <a:rPr lang="en-US" sz="1000" b="1" i="0" u="none" strike="noStrike" baseline="0"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Trade between Kingdom and Africa Countries Non  Arabic , Non Islamic  </a:t>
            </a:r>
            <a:endParaRPr lang="ar-SA" sz="1000" b="1">
              <a:effectLst/>
            </a:endParaRPr>
          </a:p>
        </c:rich>
      </c:tx>
      <c:layout>
        <c:manualLayout>
          <c:xMode val="edge"/>
          <c:yMode val="edge"/>
          <c:x val="0.20287947025612479"/>
          <c:y val="3.1855759777669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kern="1200" spc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701888605235534"/>
          <c:y val="0.16668913444246508"/>
          <c:w val="0.82110688901860673"/>
          <c:h val="0.63644021501308545"/>
        </c:manualLayout>
      </c:layout>
      <c:lineChart>
        <c:grouping val="standard"/>
        <c:varyColors val="0"/>
        <c:ser>
          <c:idx val="0"/>
          <c:order val="0"/>
          <c:tx>
            <c:strRef>
              <c:f>ورقة1!$B$8:$B$9</c:f>
              <c:strCache>
                <c:ptCount val="2"/>
                <c:pt idx="0">
                  <c:v>الصادرات</c:v>
                </c:pt>
                <c:pt idx="1">
                  <c:v>Export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ورقة1!$A$10:$A$19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ورقة1!$B$10:$B$19</c:f>
              <c:numCache>
                <c:formatCode>#,###,,</c:formatCode>
                <c:ptCount val="10"/>
                <c:pt idx="0">
                  <c:v>14849756494</c:v>
                </c:pt>
                <c:pt idx="1">
                  <c:v>16307878848</c:v>
                </c:pt>
                <c:pt idx="2">
                  <c:v>16904324416</c:v>
                </c:pt>
                <c:pt idx="3">
                  <c:v>24235880882</c:v>
                </c:pt>
                <c:pt idx="4">
                  <c:v>13880800676</c:v>
                </c:pt>
                <c:pt idx="5">
                  <c:v>15013169940</c:v>
                </c:pt>
                <c:pt idx="6">
                  <c:v>23524019509</c:v>
                </c:pt>
                <c:pt idx="7">
                  <c:v>34973824101</c:v>
                </c:pt>
                <c:pt idx="8">
                  <c:v>30758464509</c:v>
                </c:pt>
                <c:pt idx="9">
                  <c:v>26725079028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ورقة1!$D$8:$D$9</c:f>
              <c:strCache>
                <c:ptCount val="2"/>
                <c:pt idx="0">
                  <c:v>الواردات</c:v>
                </c:pt>
                <c:pt idx="1">
                  <c:v>Import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ورقة1!$A$10:$A$19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ورقة1!$D$10:$D$19</c:f>
              <c:numCache>
                <c:formatCode>#,###,,</c:formatCode>
                <c:ptCount val="10"/>
                <c:pt idx="0">
                  <c:v>2555709530</c:v>
                </c:pt>
                <c:pt idx="1">
                  <c:v>2943831309</c:v>
                </c:pt>
                <c:pt idx="2">
                  <c:v>4416237405</c:v>
                </c:pt>
                <c:pt idx="3">
                  <c:v>5497959142</c:v>
                </c:pt>
                <c:pt idx="4">
                  <c:v>3311481165</c:v>
                </c:pt>
                <c:pt idx="5">
                  <c:v>4706256055</c:v>
                </c:pt>
                <c:pt idx="6">
                  <c:v>5985787992</c:v>
                </c:pt>
                <c:pt idx="7">
                  <c:v>6446689147</c:v>
                </c:pt>
                <c:pt idx="8">
                  <c:v>7215889024</c:v>
                </c:pt>
                <c:pt idx="9">
                  <c:v>9215043999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43400"/>
        <c:axId val="203365968"/>
      </c:lineChart>
      <c:catAx>
        <c:axId val="20284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3365968"/>
        <c:crosses val="autoZero"/>
        <c:auto val="1"/>
        <c:lblAlgn val="ctr"/>
        <c:lblOffset val="100"/>
        <c:noMultiLvlLbl val="0"/>
      </c:catAx>
      <c:valAx>
        <c:axId val="20336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SA" sz="900">
                    <a:solidFill>
                      <a:schemeClr val="bg1"/>
                    </a:solidFill>
                  </a:rPr>
                  <a:t>القيمة</a:t>
                </a:r>
                <a:r>
                  <a:rPr lang="ar-SA" sz="900" baseline="0">
                    <a:solidFill>
                      <a:schemeClr val="bg1"/>
                    </a:solidFill>
                  </a:rPr>
                  <a:t> </a:t>
                </a:r>
                <a:r>
                  <a:rPr lang="en-US" sz="900" baseline="0">
                    <a:solidFill>
                      <a:schemeClr val="bg1"/>
                    </a:solidFill>
                  </a:rPr>
                  <a:t>/</a:t>
                </a:r>
                <a:r>
                  <a:rPr lang="ar-SA" sz="900" baseline="0">
                    <a:solidFill>
                      <a:schemeClr val="bg1"/>
                    </a:solidFill>
                  </a:rPr>
                  <a:t>مليون ريال       </a:t>
                </a:r>
                <a:r>
                  <a:rPr lang="en-US" sz="900" baseline="0">
                    <a:solidFill>
                      <a:schemeClr val="bg1"/>
                    </a:solidFill>
                  </a:rPr>
                  <a:t>Value /Million S.R </a:t>
                </a:r>
                <a:endParaRPr lang="ar-SA" sz="900">
                  <a:solidFill>
                    <a:schemeClr val="bg1"/>
                  </a:solidFill>
                </a:endParaRPr>
              </a:p>
            </c:rich>
          </c:tx>
          <c:layout>
            <c:manualLayout>
              <c:xMode val="edge"/>
              <c:yMode val="edge"/>
              <c:x val="2.386279083167776E-2"/>
              <c:y val="0.130834799032215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</c:title>
        <c:numFmt formatCode="#,###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284340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32146749274093"/>
          <c:y val="0.91092385611965754"/>
          <c:w val="0.73302531961108019"/>
          <c:h val="7.5630768101498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rgbClr val="66990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95252</xdr:colOff>
      <xdr:row>0</xdr:row>
      <xdr:rowOff>0</xdr:rowOff>
    </xdr:from>
    <xdr:to>
      <xdr:col>0</xdr:col>
      <xdr:colOff>581025</xdr:colOff>
      <xdr:row>2</xdr:row>
      <xdr:rowOff>66930</xdr:rowOff>
    </xdr:to>
    <xdr:pic>
      <xdr:nvPicPr>
        <xdr:cNvPr id="2" name="صورة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51"/>
        <a:stretch>
          <a:fillRect/>
        </a:stretch>
      </xdr:blipFill>
      <xdr:spPr bwMode="auto">
        <a:xfrm>
          <a:off x="11235566175" y="0"/>
          <a:ext cx="485773" cy="428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2</xdr:row>
      <xdr:rowOff>95249</xdr:rowOff>
    </xdr:from>
    <xdr:to>
      <xdr:col>1</xdr:col>
      <xdr:colOff>47625</xdr:colOff>
      <xdr:row>3</xdr:row>
      <xdr:rowOff>154332</xdr:rowOff>
    </xdr:to>
    <xdr:pic>
      <xdr:nvPicPr>
        <xdr:cNvPr id="3" name="صورة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84" t="4440" r="2002" b="88529"/>
        <a:stretch>
          <a:fillRect/>
        </a:stretch>
      </xdr:blipFill>
      <xdr:spPr>
        <a:xfrm>
          <a:off x="11235432825" y="457199"/>
          <a:ext cx="704850" cy="24005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133349</xdr:rowOff>
    </xdr:from>
    <xdr:to>
      <xdr:col>1</xdr:col>
      <xdr:colOff>204675</xdr:colOff>
      <xdr:row>4</xdr:row>
      <xdr:rowOff>132374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1235256725" y="676274"/>
          <a:ext cx="890475" cy="180000"/>
        </a:xfrm>
        <a:prstGeom prst="rect">
          <a:avLst/>
        </a:prstGeom>
        <a:noFill/>
        <a:ln>
          <a:noFill/>
        </a:ln>
      </xdr:spPr>
      <xdr:txBody>
        <a:bodyPr vertOverflow="clip" wrap="none" lIns="0" tIns="0" rIns="0" bIns="0" anchor="t" upright="1"/>
        <a:lstStyle/>
        <a:p>
          <a:pPr algn="r" rtl="1">
            <a:defRPr sz="1000"/>
          </a:pPr>
          <a:r>
            <a:rPr lang="ar-SA" sz="600" b="0" i="0" u="none" strike="noStrike" baseline="0">
              <a:solidFill>
                <a:srgbClr val="01754E"/>
              </a:solidFill>
              <a:cs typeface="PT Bold Heading"/>
            </a:rPr>
            <a:t>احصاءات التجارة الخارجية</a:t>
          </a:r>
          <a:endParaRPr lang="ar-SA" sz="600" b="0" i="0" u="none" strike="noStrike" baseline="0">
            <a:solidFill>
              <a:srgbClr val="01754E"/>
            </a:solidFill>
            <a:latin typeface="Arabic Typesetting"/>
            <a:cs typeface="Arabic Typesetting"/>
          </a:endParaRPr>
        </a:p>
        <a:p>
          <a:pPr algn="r" rtl="1">
            <a:defRPr sz="1000"/>
          </a:pPr>
          <a:endParaRPr lang="ar-SA" sz="900" b="0" i="0" u="none" strike="noStrike" baseline="0">
            <a:solidFill>
              <a:srgbClr val="01754E"/>
            </a:solidFill>
            <a:latin typeface="Arabic Typesetting"/>
            <a:cs typeface="Arabic Typesetting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0</xdr:rowOff>
    </xdr:from>
    <xdr:to>
      <xdr:col>7</xdr:col>
      <xdr:colOff>533401</xdr:colOff>
      <xdr:row>2</xdr:row>
      <xdr:rowOff>104775</xdr:rowOff>
    </xdr:to>
    <xdr:pic>
      <xdr:nvPicPr>
        <xdr:cNvPr id="5" name="صورة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718199" y="180975"/>
          <a:ext cx="5734051" cy="285750"/>
        </a:xfrm>
        <a:prstGeom prst="rect">
          <a:avLst/>
        </a:prstGeom>
      </xdr:spPr>
    </xdr:pic>
    <xdr:clientData/>
  </xdr:twoCellAnchor>
  <xdr:twoCellAnchor>
    <xdr:from>
      <xdr:col>0</xdr:col>
      <xdr:colOff>33337</xdr:colOff>
      <xdr:row>19</xdr:row>
      <xdr:rowOff>119062</xdr:rowOff>
    </xdr:from>
    <xdr:to>
      <xdr:col>7</xdr:col>
      <xdr:colOff>1352549</xdr:colOff>
      <xdr:row>36</xdr:row>
      <xdr:rowOff>85725</xdr:rowOff>
    </xdr:to>
    <xdr:graphicFrame macro="">
      <xdr:nvGraphicFramePr>
        <xdr:cNvPr id="6" name="مخطط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5</xdr:row>
      <xdr:rowOff>28574</xdr:rowOff>
    </xdr:from>
    <xdr:to>
      <xdr:col>7</xdr:col>
      <xdr:colOff>1371600</xdr:colOff>
      <xdr:row>5</xdr:row>
      <xdr:rowOff>733425</xdr:rowOff>
    </xdr:to>
    <xdr:sp macro="" textlink="">
      <xdr:nvSpPr>
        <xdr:cNvPr id="7" name="مستطيل مستدير الزوايا 6"/>
        <xdr:cNvSpPr/>
      </xdr:nvSpPr>
      <xdr:spPr>
        <a:xfrm>
          <a:off x="11232746775" y="933449"/>
          <a:ext cx="6429375" cy="704851"/>
        </a:xfrm>
        <a:prstGeom prst="roundRect">
          <a:avLst/>
        </a:prstGeom>
        <a:solidFill>
          <a:srgbClr val="669900"/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600" b="1" cap="none" spc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التبادل التجاري</a:t>
          </a:r>
          <a:r>
            <a:rPr lang="ar-SA" sz="1600" b="1" cap="none" spc="0" baseline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بين المملكة ودول أفريقيا غير العربية والإسلامية </a:t>
          </a:r>
        </a:p>
        <a:p>
          <a:pPr algn="ctr" rtl="1"/>
          <a:r>
            <a:rPr lang="en-US" sz="1600" b="1" cap="none" spc="0" baseline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Trade between Kingdom and Africa counties Non Arabic, Non Islamic</a:t>
          </a:r>
          <a:endParaRPr lang="ar-SA" sz="1600" b="1" cap="none" spc="0">
            <a:ln w="10160">
              <a:noFill/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0"/>
  <sheetViews>
    <sheetView rightToLeft="1" tabSelected="1" topLeftCell="A10" zoomScale="85" zoomScaleNormal="85" workbookViewId="0">
      <selection activeCell="C19" sqref="C19"/>
    </sheetView>
  </sheetViews>
  <sheetFormatPr defaultRowHeight="14.25" x14ac:dyDescent="0.2"/>
  <cols>
    <col min="1" max="1" width="8.75" customWidth="1"/>
    <col min="2" max="2" width="14" customWidth="1"/>
    <col min="3" max="3" width="8.75" customWidth="1"/>
    <col min="4" max="4" width="14" customWidth="1"/>
    <col min="5" max="5" width="8.75" customWidth="1"/>
    <col min="6" max="6" width="14" customWidth="1"/>
    <col min="7" max="7" width="8.75" customWidth="1"/>
    <col min="8" max="8" width="14" customWidth="1"/>
  </cols>
  <sheetData>
    <row r="5" spans="1:8" ht="51" customHeight="1" x14ac:dyDescent="0.2"/>
    <row r="6" spans="1:8" ht="58.5" customHeight="1" x14ac:dyDescent="0.2"/>
    <row r="7" spans="1:8" ht="22.5" customHeight="1" thickBot="1" x14ac:dyDescent="0.25">
      <c r="A7" s="1" t="s">
        <v>7</v>
      </c>
      <c r="H7" s="1" t="s">
        <v>8</v>
      </c>
    </row>
    <row r="8" spans="1:8" ht="24" customHeight="1" x14ac:dyDescent="0.2">
      <c r="A8" s="2" t="s">
        <v>0</v>
      </c>
      <c r="B8" s="2" t="s">
        <v>1</v>
      </c>
      <c r="C8" s="2" t="s">
        <v>12</v>
      </c>
      <c r="D8" s="3" t="s">
        <v>2</v>
      </c>
      <c r="E8" s="2" t="s">
        <v>12</v>
      </c>
      <c r="F8" s="2" t="s">
        <v>9</v>
      </c>
      <c r="G8" s="2" t="s">
        <v>14</v>
      </c>
      <c r="H8" s="2" t="s">
        <v>3</v>
      </c>
    </row>
    <row r="9" spans="1:8" ht="26.25" customHeight="1" thickBot="1" x14ac:dyDescent="0.25">
      <c r="A9" s="4" t="s">
        <v>4</v>
      </c>
      <c r="B9" s="6" t="s">
        <v>5</v>
      </c>
      <c r="C9" s="9" t="s">
        <v>13</v>
      </c>
      <c r="D9" s="7" t="s">
        <v>6</v>
      </c>
      <c r="E9" s="9" t="s">
        <v>13</v>
      </c>
      <c r="F9" s="6" t="s">
        <v>10</v>
      </c>
      <c r="G9" s="10" t="s">
        <v>15</v>
      </c>
      <c r="H9" s="8" t="s">
        <v>11</v>
      </c>
    </row>
    <row r="10" spans="1:8" ht="25.5" customHeight="1" thickBot="1" x14ac:dyDescent="0.25">
      <c r="A10" s="5">
        <v>2005</v>
      </c>
      <c r="B10" s="11">
        <v>14849756494</v>
      </c>
      <c r="C10" s="14">
        <f>B10/677144249842</f>
        <v>2.1929975034809698E-2</v>
      </c>
      <c r="D10" s="12">
        <v>2555709530</v>
      </c>
      <c r="E10" s="14">
        <f>D10/222984997297</f>
        <v>1.1461351933897053E-2</v>
      </c>
      <c r="F10" s="11">
        <f>B10+D10</f>
        <v>17405466024</v>
      </c>
      <c r="G10" s="15">
        <v>100</v>
      </c>
      <c r="H10" s="11">
        <f>B10-D10</f>
        <v>12294046964</v>
      </c>
    </row>
    <row r="11" spans="1:8" ht="25.5" customHeight="1" thickBot="1" x14ac:dyDescent="0.25">
      <c r="A11" s="5">
        <v>2006</v>
      </c>
      <c r="B11" s="11">
        <v>16307878848</v>
      </c>
      <c r="C11" s="14">
        <f>B11/791339374897</f>
        <v>2.0607945674537703E-2</v>
      </c>
      <c r="D11" s="12">
        <v>2943831309</v>
      </c>
      <c r="E11" s="14">
        <f>D11/261401604074</f>
        <v>1.1261718608913483E-2</v>
      </c>
      <c r="F11" s="11">
        <f t="shared" ref="F11:F19" si="0">B11+D11</f>
        <v>19251710157</v>
      </c>
      <c r="G11" s="16">
        <f>F11/$F$10*100</f>
        <v>110.60726630619517</v>
      </c>
      <c r="H11" s="11">
        <f t="shared" ref="H11:H19" si="1">B11-D11</f>
        <v>13364047539</v>
      </c>
    </row>
    <row r="12" spans="1:8" ht="25.5" customHeight="1" thickBot="1" x14ac:dyDescent="0.25">
      <c r="A12" s="5">
        <v>2007</v>
      </c>
      <c r="B12" s="11">
        <v>16904324416</v>
      </c>
      <c r="C12" s="14">
        <f>B12/874402989463</f>
        <v>1.9332418369682736E-2</v>
      </c>
      <c r="D12" s="12">
        <v>4416237405</v>
      </c>
      <c r="E12" s="14">
        <f>D12/338088045812</f>
        <v>1.3062388510050217E-2</v>
      </c>
      <c r="F12" s="11">
        <f t="shared" si="0"/>
        <v>21320561821</v>
      </c>
      <c r="G12" s="16">
        <f t="shared" ref="G12:G19" si="2">F12/$F$10*100</f>
        <v>122.49348446977268</v>
      </c>
      <c r="H12" s="11">
        <f t="shared" si="1"/>
        <v>12488087011</v>
      </c>
    </row>
    <row r="13" spans="1:8" ht="25.5" customHeight="1" thickBot="1" x14ac:dyDescent="0.25">
      <c r="A13" s="5">
        <v>2008</v>
      </c>
      <c r="B13" s="11">
        <v>24235880882</v>
      </c>
      <c r="C13" s="14">
        <f>B13/1175481893760</f>
        <v>2.0617825770567148E-2</v>
      </c>
      <c r="D13" s="12">
        <v>5497959142</v>
      </c>
      <c r="E13" s="14">
        <f>D13/431752651244</f>
        <v>1.273404836347581E-2</v>
      </c>
      <c r="F13" s="11">
        <f t="shared" si="0"/>
        <v>29733840024</v>
      </c>
      <c r="G13" s="16">
        <f t="shared" si="2"/>
        <v>170.83047350183378</v>
      </c>
      <c r="H13" s="11">
        <f t="shared" si="1"/>
        <v>18737921740</v>
      </c>
    </row>
    <row r="14" spans="1:8" ht="25.5" customHeight="1" thickBot="1" x14ac:dyDescent="0.25">
      <c r="A14" s="5">
        <v>2009</v>
      </c>
      <c r="B14" s="11">
        <v>13880800676</v>
      </c>
      <c r="C14" s="14">
        <f>B14/721109334611</f>
        <v>1.9249231718083293E-2</v>
      </c>
      <c r="D14" s="12">
        <v>3311481165</v>
      </c>
      <c r="E14" s="14">
        <f>D14/358290170148</f>
        <v>9.2424560898003889E-3</v>
      </c>
      <c r="F14" s="11">
        <f t="shared" si="0"/>
        <v>17192281841</v>
      </c>
      <c r="G14" s="16">
        <f t="shared" si="2"/>
        <v>98.775188307477407</v>
      </c>
      <c r="H14" s="11">
        <f t="shared" si="1"/>
        <v>10569319511</v>
      </c>
    </row>
    <row r="15" spans="1:8" ht="25.5" customHeight="1" thickBot="1" x14ac:dyDescent="0.25">
      <c r="A15" s="5">
        <v>2010</v>
      </c>
      <c r="B15" s="11">
        <v>15013169940</v>
      </c>
      <c r="C15" s="14">
        <f>B15/941785072434</f>
        <v>1.5941184862061104E-2</v>
      </c>
      <c r="D15" s="12">
        <v>4706256055</v>
      </c>
      <c r="E15" s="14">
        <f>D15/400735520910</f>
        <v>1.1744045160541094E-2</v>
      </c>
      <c r="F15" s="11">
        <f t="shared" si="0"/>
        <v>19719425995</v>
      </c>
      <c r="G15" s="16">
        <f t="shared" si="2"/>
        <v>113.29444421545125</v>
      </c>
      <c r="H15" s="11">
        <f t="shared" si="1"/>
        <v>10306913885</v>
      </c>
    </row>
    <row r="16" spans="1:8" ht="25.5" customHeight="1" thickBot="1" x14ac:dyDescent="0.25">
      <c r="A16" s="5">
        <v>2011</v>
      </c>
      <c r="B16" s="11">
        <v>23524019509</v>
      </c>
      <c r="C16" s="14">
        <f>B16/1367619830684</f>
        <v>1.7200700795070162E-2</v>
      </c>
      <c r="D16" s="12">
        <v>5985787992</v>
      </c>
      <c r="E16" s="14">
        <f>D16/493449082585</f>
        <v>1.2130507894842234E-2</v>
      </c>
      <c r="F16" s="11">
        <f t="shared" si="0"/>
        <v>29509807501</v>
      </c>
      <c r="G16" s="16">
        <f t="shared" si="2"/>
        <v>169.5433346071263</v>
      </c>
      <c r="H16" s="11">
        <f t="shared" si="1"/>
        <v>17538231517</v>
      </c>
    </row>
    <row r="17" spans="1:8" ht="25.5" customHeight="1" thickBot="1" x14ac:dyDescent="0.25">
      <c r="A17" s="5">
        <v>2012</v>
      </c>
      <c r="B17" s="11">
        <v>34973824101</v>
      </c>
      <c r="C17" s="14">
        <f>B17/1456502163451</f>
        <v>2.4012201957966127E-2</v>
      </c>
      <c r="D17" s="12">
        <v>6446689147</v>
      </c>
      <c r="E17" s="14">
        <f>D17/583473067875</f>
        <v>1.1048820420244491E-2</v>
      </c>
      <c r="F17" s="11">
        <f t="shared" si="0"/>
        <v>41420513248</v>
      </c>
      <c r="G17" s="16">
        <f t="shared" si="2"/>
        <v>237.97416967110331</v>
      </c>
      <c r="H17" s="11">
        <f t="shared" si="1"/>
        <v>28527134954</v>
      </c>
    </row>
    <row r="18" spans="1:8" ht="25.5" customHeight="1" thickBot="1" x14ac:dyDescent="0.25">
      <c r="A18" s="5">
        <v>2013</v>
      </c>
      <c r="B18" s="11">
        <v>30758464509</v>
      </c>
      <c r="C18" s="14">
        <f>B18/1409523296716</f>
        <v>2.182189154351907E-2</v>
      </c>
      <c r="D18" s="12">
        <v>7215889024</v>
      </c>
      <c r="E18" s="14">
        <f>D18/630582433092</f>
        <v>1.1443212885930846E-2</v>
      </c>
      <c r="F18" s="11">
        <f t="shared" si="0"/>
        <v>37974353533</v>
      </c>
      <c r="G18" s="16">
        <f t="shared" si="2"/>
        <v>218.17487380480381</v>
      </c>
      <c r="H18" s="11">
        <f t="shared" si="1"/>
        <v>23542575485</v>
      </c>
    </row>
    <row r="19" spans="1:8" ht="25.5" customHeight="1" thickBot="1" x14ac:dyDescent="0.25">
      <c r="A19" s="5">
        <v>2014</v>
      </c>
      <c r="B19" s="11">
        <v>26725079028</v>
      </c>
      <c r="C19" s="14">
        <f>B19/1284121545536</f>
        <v>2.0811954383060206E-2</v>
      </c>
      <c r="D19" s="12">
        <v>9215043999</v>
      </c>
      <c r="E19" s="14">
        <f>D19/651875760674</f>
        <v>1.4136196733979192E-2</v>
      </c>
      <c r="F19" s="13">
        <f t="shared" si="0"/>
        <v>35940123027</v>
      </c>
      <c r="G19" s="16">
        <f t="shared" si="2"/>
        <v>206.48756532828818</v>
      </c>
      <c r="H19" s="13">
        <f t="shared" si="1"/>
        <v>17510035029</v>
      </c>
    </row>
    <row r="20" spans="1:8" ht="25.5" customHeight="1" x14ac:dyDescent="0.2"/>
  </sheetData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2015-04-30T11:41:02Z</cp:lastPrinted>
  <dcterms:created xsi:type="dcterms:W3CDTF">2015-04-30T10:32:27Z</dcterms:created>
  <dcterms:modified xsi:type="dcterms:W3CDTF">2015-07-01T07:11:25Z</dcterms:modified>
</cp:coreProperties>
</file>