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kootaibi_stats_gov_sa/Documents/ادارة إحصاءات السياحة والحج والعمرة/نشرة المنشآت السياحية/2025/النشرات/الربع الرابع 2025/ملفات النشرة/"/>
    </mc:Choice>
  </mc:AlternateContent>
  <xr:revisionPtr revIDLastSave="482" documentId="13_ncr:1_{783D9E3B-7D79-4B4A-9EA2-E27FCC259CAB}" xr6:coauthVersionLast="47" xr6:coauthVersionMax="47" xr10:uidLastSave="{E478CD80-DFCA-480D-B714-CD4703F4C1B8}"/>
  <bookViews>
    <workbookView xWindow="32290" yWindow="-110" windowWidth="29020" windowHeight="15700" activeTab="14" xr2:uid="{BEF59297-16D5-46D1-BAB8-7FD109F53F9D}"/>
  </bookViews>
  <sheets>
    <sheet name="القائمة الرئيسية" sheetId="1" r:id="rId1"/>
    <sheet name="1.1" sheetId="77" r:id="rId2"/>
    <sheet name="1.2" sheetId="59" r:id="rId3"/>
    <sheet name="1.3" sheetId="60" r:id="rId4"/>
    <sheet name="1.4" sheetId="61" r:id="rId5"/>
    <sheet name="1.5" sheetId="57" r:id="rId6"/>
    <sheet name="2.1" sheetId="83" r:id="rId7"/>
    <sheet name="2.2" sheetId="81" r:id="rId8"/>
    <sheet name="2.3" sheetId="62" r:id="rId9"/>
    <sheet name="2.4" sheetId="63" r:id="rId10"/>
    <sheet name="2.5" sheetId="64" r:id="rId11"/>
    <sheet name="2.6" sheetId="65" r:id="rId12"/>
    <sheet name="2.7" sheetId="66" r:id="rId13"/>
    <sheet name="2.8" sheetId="67" r:id="rId14"/>
    <sheet name="2.9" sheetId="74" r:id="rId15"/>
    <sheet name="2.10 " sheetId="75" r:id="rId16"/>
    <sheet name="2.11" sheetId="76" r:id="rId17"/>
    <sheet name="3.1" sheetId="36" r:id="rId18"/>
    <sheet name="3.2" sheetId="38" r:id="rId19"/>
    <sheet name="3.3" sheetId="37" r:id="rId20"/>
    <sheet name="3.4" sheetId="39" r:id="rId21"/>
    <sheet name="3.5" sheetId="41" r:id="rId22"/>
    <sheet name="3.6" sheetId="40" r:id="rId23"/>
    <sheet name="3.7" sheetId="68" r:id="rId24"/>
    <sheet name="3.8" sheetId="69" r:id="rId25"/>
    <sheet name="3.9" sheetId="70" r:id="rId26"/>
    <sheet name="3.10" sheetId="71" r:id="rId27"/>
    <sheet name="3.11" sheetId="72" r:id="rId28"/>
    <sheet name="3.12" sheetId="73" r:id="rId29"/>
  </sheets>
  <definedNames>
    <definedName name="_xlnm.Print_Area" localSheetId="1">'1.1'!$A$1:$J$8</definedName>
    <definedName name="_xlnm.Print_Area" localSheetId="2">'1.2'!$A$1:$J$7</definedName>
    <definedName name="_xlnm.Print_Area" localSheetId="3">'1.3'!$A$1:$J$7</definedName>
    <definedName name="_xlnm.Print_Area" localSheetId="4">'1.4'!$A$1:$J$7</definedName>
    <definedName name="_xlnm.Print_Area" localSheetId="5">'1.5'!$A$1:$J$9</definedName>
    <definedName name="_xlnm.Print_Area" localSheetId="6">'2.1'!$A$1:$E$19</definedName>
    <definedName name="_xlnm.Print_Area" localSheetId="15">'2.10 '!$A$1:$E$13</definedName>
    <definedName name="_xlnm.Print_Area" localSheetId="16">'2.11'!$A$1:$E$13</definedName>
    <definedName name="_xlnm.Print_Area" localSheetId="7">'2.2'!$A$1:$E$19</definedName>
    <definedName name="_xlnm.Print_Area" localSheetId="8">'2.3'!$A$1:$F$18</definedName>
    <definedName name="_xlnm.Print_Area" localSheetId="9">'2.4'!$A$1:$F$18</definedName>
    <definedName name="_xlnm.Print_Area" localSheetId="10">'2.5'!$A$1:$F$18</definedName>
    <definedName name="_xlnm.Print_Area" localSheetId="11">'2.6'!$A$1:$F$18</definedName>
    <definedName name="_xlnm.Print_Area" localSheetId="12">'2.7'!$A$1:$F$18</definedName>
    <definedName name="_xlnm.Print_Area" localSheetId="13">'2.8'!$A$1:$F$18</definedName>
    <definedName name="_xlnm.Print_Area" localSheetId="14">'2.9'!$A$1:$E$13</definedName>
    <definedName name="_xlnm.Print_Area" localSheetId="17">'3.1'!$A$1:$F$18</definedName>
    <definedName name="_xlnm.Print_Area" localSheetId="26">'3.10'!$A$1:$E$19</definedName>
    <definedName name="_xlnm.Print_Area" localSheetId="27">'3.11'!$A$1:$E$19</definedName>
    <definedName name="_xlnm.Print_Area" localSheetId="28">'3.12'!$A$1:$E$19</definedName>
    <definedName name="_xlnm.Print_Area" localSheetId="18">'3.2'!$A$1:$F$18</definedName>
    <definedName name="_xlnm.Print_Area" localSheetId="19">'3.3'!$A$1:$F$18</definedName>
    <definedName name="_xlnm.Print_Area" localSheetId="20">'3.4'!$A$1:$F$19</definedName>
    <definedName name="_xlnm.Print_Area" localSheetId="21">'3.5'!$A$1:$F$19</definedName>
    <definedName name="_xlnm.Print_Area" localSheetId="22">'3.6'!$A$1:$F$19</definedName>
    <definedName name="_xlnm.Print_Area" localSheetId="23">'3.7'!$A$1:$E$18</definedName>
    <definedName name="_xlnm.Print_Area" localSheetId="24">'3.8'!$A$1:$E$18</definedName>
    <definedName name="_xlnm.Print_Area" localSheetId="25">'3.9'!$A$1:$E$18</definedName>
    <definedName name="_xlnm.Print_Area" localSheetId="0">'القائمة الرئيسية'!$A$1:$B$35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74" l="1"/>
  <c r="E12" i="74"/>
  <c r="C12" i="74"/>
  <c r="D8" i="74"/>
  <c r="E8" i="74"/>
  <c r="C8" i="74"/>
  <c r="E12" i="68"/>
  <c r="E6" i="68"/>
  <c r="E7" i="68"/>
  <c r="E8" i="68"/>
  <c r="E9" i="68"/>
  <c r="E10" i="68"/>
  <c r="E11" i="68"/>
  <c r="E13" i="68"/>
  <c r="E14" i="68"/>
  <c r="E15" i="68"/>
  <c r="E16" i="68"/>
  <c r="F5" i="36"/>
  <c r="C5" i="40"/>
  <c r="D5" i="40"/>
  <c r="C6" i="40"/>
  <c r="D6" i="40"/>
  <c r="C7" i="40"/>
  <c r="D7" i="40"/>
  <c r="C8" i="40"/>
  <c r="D8" i="40"/>
  <c r="C9" i="40"/>
  <c r="D9" i="40"/>
  <c r="C10" i="40"/>
  <c r="D10" i="40"/>
  <c r="C11" i="40"/>
  <c r="D11" i="40"/>
  <c r="C12" i="40"/>
  <c r="D12" i="40"/>
  <c r="C13" i="40"/>
  <c r="D13" i="40"/>
  <c r="C14" i="40"/>
  <c r="D14" i="40"/>
  <c r="C15" i="40"/>
  <c r="E15" i="40" s="1"/>
  <c r="F15" i="41" s="1"/>
  <c r="D15" i="40"/>
  <c r="C16" i="40"/>
  <c r="D16" i="40"/>
  <c r="C17" i="40"/>
  <c r="D17" i="40"/>
  <c r="D6" i="70"/>
  <c r="D8" i="70"/>
  <c r="D9" i="70"/>
  <c r="D10" i="70"/>
  <c r="D11" i="70"/>
  <c r="D12" i="70"/>
  <c r="D13" i="70"/>
  <c r="D14" i="70"/>
  <c r="D15" i="70"/>
  <c r="D16" i="70"/>
  <c r="D5" i="70"/>
  <c r="D6" i="69"/>
  <c r="D8" i="69"/>
  <c r="D9" i="69"/>
  <c r="D10" i="69"/>
  <c r="D11" i="69"/>
  <c r="D12" i="69"/>
  <c r="E12" i="69" s="1"/>
  <c r="D13" i="69"/>
  <c r="D14" i="69"/>
  <c r="D15" i="69"/>
  <c r="D16" i="69"/>
  <c r="D5" i="69"/>
  <c r="E5" i="68"/>
  <c r="C5" i="73"/>
  <c r="C6" i="73"/>
  <c r="C7" i="73"/>
  <c r="C8" i="73"/>
  <c r="C9" i="73"/>
  <c r="C10" i="73"/>
  <c r="C11" i="73"/>
  <c r="C18" i="73" s="1"/>
  <c r="C12" i="73"/>
  <c r="C13" i="73"/>
  <c r="C14" i="73"/>
  <c r="C15" i="73"/>
  <c r="C16" i="73"/>
  <c r="C17" i="73"/>
  <c r="E6" i="71"/>
  <c r="E7" i="71"/>
  <c r="E8" i="71"/>
  <c r="E9" i="71"/>
  <c r="E10" i="71"/>
  <c r="E11" i="71"/>
  <c r="E12" i="71"/>
  <c r="E13" i="71"/>
  <c r="E14" i="71"/>
  <c r="E15" i="71"/>
  <c r="E16" i="71"/>
  <c r="E17" i="71"/>
  <c r="C18" i="72"/>
  <c r="E8" i="70"/>
  <c r="E14" i="70"/>
  <c r="E6" i="69"/>
  <c r="E8" i="69"/>
  <c r="E9" i="69"/>
  <c r="E10" i="69"/>
  <c r="E11" i="69"/>
  <c r="E13" i="69"/>
  <c r="E14" i="69"/>
  <c r="E15" i="69"/>
  <c r="E16" i="69"/>
  <c r="E5" i="69"/>
  <c r="C17" i="69"/>
  <c r="E6" i="41"/>
  <c r="D6" i="72" s="1"/>
  <c r="E6" i="72" s="1"/>
  <c r="E7" i="41"/>
  <c r="D7" i="72" s="1"/>
  <c r="E7" i="72" s="1"/>
  <c r="E8" i="41"/>
  <c r="D8" i="72" s="1"/>
  <c r="E8" i="72" s="1"/>
  <c r="E9" i="41"/>
  <c r="D9" i="72" s="1"/>
  <c r="E9" i="72" s="1"/>
  <c r="E10" i="41"/>
  <c r="D10" i="72" s="1"/>
  <c r="E10" i="72" s="1"/>
  <c r="E11" i="41"/>
  <c r="D11" i="72" s="1"/>
  <c r="E11" i="72" s="1"/>
  <c r="E12" i="41"/>
  <c r="D12" i="72" s="1"/>
  <c r="E12" i="72" s="1"/>
  <c r="E13" i="41"/>
  <c r="D13" i="72" s="1"/>
  <c r="E13" i="72" s="1"/>
  <c r="E14" i="41"/>
  <c r="D14" i="72" s="1"/>
  <c r="E14" i="72" s="1"/>
  <c r="E15" i="41"/>
  <c r="D15" i="72" s="1"/>
  <c r="E15" i="72" s="1"/>
  <c r="E16" i="41"/>
  <c r="D16" i="72" s="1"/>
  <c r="E16" i="72" s="1"/>
  <c r="E17" i="41"/>
  <c r="D17" i="72" s="1"/>
  <c r="E17" i="72" s="1"/>
  <c r="E5" i="41"/>
  <c r="D18" i="41"/>
  <c r="C18" i="41"/>
  <c r="C5" i="70"/>
  <c r="C17" i="70" s="1"/>
  <c r="C6" i="70"/>
  <c r="C7" i="70"/>
  <c r="C8" i="70"/>
  <c r="C9" i="70"/>
  <c r="C10" i="70"/>
  <c r="C11" i="70"/>
  <c r="C12" i="70"/>
  <c r="C13" i="70"/>
  <c r="C14" i="70"/>
  <c r="C15" i="70"/>
  <c r="C16" i="70"/>
  <c r="C18" i="71"/>
  <c r="D7" i="71"/>
  <c r="D8" i="71"/>
  <c r="D9" i="71"/>
  <c r="D10" i="71"/>
  <c r="D11" i="71"/>
  <c r="D12" i="71"/>
  <c r="D13" i="71"/>
  <c r="D14" i="71"/>
  <c r="D15" i="71"/>
  <c r="D16" i="71"/>
  <c r="D17" i="71"/>
  <c r="D6" i="71"/>
  <c r="C17" i="68"/>
  <c r="E9" i="70"/>
  <c r="E10" i="70"/>
  <c r="E11" i="70"/>
  <c r="E15" i="70"/>
  <c r="E16" i="70"/>
  <c r="E6" i="70"/>
  <c r="E5" i="70"/>
  <c r="D8" i="68"/>
  <c r="D9" i="68"/>
  <c r="D10" i="68"/>
  <c r="D11" i="68"/>
  <c r="D12" i="68"/>
  <c r="D13" i="68"/>
  <c r="D14" i="68"/>
  <c r="D15" i="68"/>
  <c r="D16" i="68"/>
  <c r="D6" i="68"/>
  <c r="D5" i="68"/>
  <c r="E13" i="40"/>
  <c r="F13" i="39" s="1"/>
  <c r="D17" i="38"/>
  <c r="C17" i="38"/>
  <c r="E6" i="40"/>
  <c r="F6" i="41" s="1"/>
  <c r="E7" i="40"/>
  <c r="F7" i="41" s="1"/>
  <c r="E14" i="40"/>
  <c r="D14" i="73" s="1"/>
  <c r="E14" i="73" s="1"/>
  <c r="E9" i="40"/>
  <c r="D9" i="73" s="1"/>
  <c r="E9" i="73" s="1"/>
  <c r="E17" i="40"/>
  <c r="F17" i="41" s="1"/>
  <c r="E6" i="38"/>
  <c r="E7" i="38"/>
  <c r="E17" i="38" s="1"/>
  <c r="E8" i="38"/>
  <c r="E9" i="38"/>
  <c r="E10" i="38"/>
  <c r="E11" i="38"/>
  <c r="E12" i="38"/>
  <c r="E13" i="38"/>
  <c r="E14" i="38"/>
  <c r="E15" i="38"/>
  <c r="E16" i="38"/>
  <c r="E5" i="38"/>
  <c r="E6" i="39"/>
  <c r="E7" i="39"/>
  <c r="E8" i="39"/>
  <c r="E9" i="39"/>
  <c r="E10" i="39"/>
  <c r="E11" i="39"/>
  <c r="E12" i="39"/>
  <c r="E13" i="39"/>
  <c r="E14" i="39"/>
  <c r="E15" i="39"/>
  <c r="E16" i="39"/>
  <c r="E17" i="39"/>
  <c r="E5" i="39"/>
  <c r="D5" i="71" s="1"/>
  <c r="D18" i="39"/>
  <c r="C18" i="39"/>
  <c r="E6" i="37"/>
  <c r="F6" i="36" s="1"/>
  <c r="E9" i="37"/>
  <c r="F9" i="36" s="1"/>
  <c r="E14" i="37"/>
  <c r="F14" i="38" s="1"/>
  <c r="E5" i="37"/>
  <c r="D5" i="37"/>
  <c r="D6" i="37"/>
  <c r="D7" i="37"/>
  <c r="D8" i="37"/>
  <c r="D9" i="37"/>
  <c r="D10" i="37"/>
  <c r="D11" i="37"/>
  <c r="D12" i="37"/>
  <c r="D13" i="37"/>
  <c r="D14" i="37"/>
  <c r="D15" i="37"/>
  <c r="D16" i="37"/>
  <c r="C6" i="37"/>
  <c r="C7" i="37"/>
  <c r="C8" i="37"/>
  <c r="E8" i="37" s="1"/>
  <c r="F8" i="38" s="1"/>
  <c r="C9" i="37"/>
  <c r="C10" i="37"/>
  <c r="E10" i="37" s="1"/>
  <c r="C11" i="37"/>
  <c r="E11" i="37" s="1"/>
  <c r="F11" i="38" s="1"/>
  <c r="C12" i="37"/>
  <c r="E12" i="37" s="1"/>
  <c r="C13" i="37"/>
  <c r="E13" i="37" s="1"/>
  <c r="C14" i="37"/>
  <c r="C15" i="37"/>
  <c r="E15" i="37" s="1"/>
  <c r="F15" i="36" s="1"/>
  <c r="C16" i="37"/>
  <c r="E16" i="37" s="1"/>
  <c r="F16" i="36" s="1"/>
  <c r="C5" i="37"/>
  <c r="D17" i="36"/>
  <c r="C17" i="36"/>
  <c r="E6" i="36"/>
  <c r="E7" i="36"/>
  <c r="D7" i="68" s="1"/>
  <c r="E8" i="36"/>
  <c r="E9" i="36"/>
  <c r="E10" i="36"/>
  <c r="E11" i="36"/>
  <c r="E12" i="36"/>
  <c r="E13" i="36"/>
  <c r="E14" i="36"/>
  <c r="E15" i="36"/>
  <c r="E16" i="36"/>
  <c r="E5" i="36"/>
  <c r="E5" i="71" l="1"/>
  <c r="D18" i="71"/>
  <c r="E18" i="71" s="1"/>
  <c r="E18" i="39"/>
  <c r="E7" i="37"/>
  <c r="F7" i="36" s="1"/>
  <c r="D7" i="69"/>
  <c r="E7" i="69" s="1"/>
  <c r="C17" i="37"/>
  <c r="D17" i="37"/>
  <c r="D17" i="68"/>
  <c r="E17" i="68" s="1"/>
  <c r="E17" i="36"/>
  <c r="D7" i="70"/>
  <c r="E7" i="70" s="1"/>
  <c r="E18" i="41"/>
  <c r="D18" i="72" s="1"/>
  <c r="E18" i="72" s="1"/>
  <c r="D5" i="72"/>
  <c r="E5" i="72" s="1"/>
  <c r="E16" i="40"/>
  <c r="D16" i="73" s="1"/>
  <c r="E16" i="73" s="1"/>
  <c r="E8" i="40"/>
  <c r="D8" i="73" s="1"/>
  <c r="E8" i="73" s="1"/>
  <c r="F8" i="41"/>
  <c r="F9" i="41"/>
  <c r="D17" i="73"/>
  <c r="E17" i="73" s="1"/>
  <c r="D15" i="73"/>
  <c r="E15" i="73" s="1"/>
  <c r="D7" i="73"/>
  <c r="E7" i="73" s="1"/>
  <c r="D6" i="73"/>
  <c r="E6" i="73" s="1"/>
  <c r="D13" i="73"/>
  <c r="E13" i="73" s="1"/>
  <c r="E13" i="70"/>
  <c r="E12" i="70"/>
  <c r="F14" i="39"/>
  <c r="F14" i="41"/>
  <c r="F16" i="41"/>
  <c r="E5" i="40"/>
  <c r="F5" i="39" s="1"/>
  <c r="E12" i="40"/>
  <c r="F13" i="41"/>
  <c r="D18" i="40"/>
  <c r="C18" i="40"/>
  <c r="E10" i="40"/>
  <c r="F10" i="39" s="1"/>
  <c r="F15" i="39"/>
  <c r="F7" i="39"/>
  <c r="F17" i="39"/>
  <c r="F9" i="39"/>
  <c r="F6" i="39"/>
  <c r="E11" i="40"/>
  <c r="D11" i="73" s="1"/>
  <c r="E11" i="73" s="1"/>
  <c r="F13" i="38"/>
  <c r="F12" i="38"/>
  <c r="F10" i="38"/>
  <c r="F10" i="36"/>
  <c r="F14" i="36"/>
  <c r="F6" i="38"/>
  <c r="F11" i="36"/>
  <c r="F13" i="36"/>
  <c r="F12" i="36"/>
  <c r="F5" i="38"/>
  <c r="F9" i="38"/>
  <c r="F16" i="38"/>
  <c r="F15" i="38"/>
  <c r="F7" i="38"/>
  <c r="E17" i="37"/>
  <c r="F13" i="37" s="1"/>
  <c r="F8" i="36"/>
  <c r="D17" i="69" l="1"/>
  <c r="E17" i="69" s="1"/>
  <c r="F8" i="39"/>
  <c r="F16" i="39"/>
  <c r="F12" i="41"/>
  <c r="D12" i="73"/>
  <c r="E12" i="73" s="1"/>
  <c r="F5" i="41"/>
  <c r="D5" i="73"/>
  <c r="F10" i="41"/>
  <c r="D10" i="73"/>
  <c r="E10" i="73" s="1"/>
  <c r="D17" i="70"/>
  <c r="E17" i="70" s="1"/>
  <c r="E18" i="40"/>
  <c r="F16" i="40" s="1"/>
  <c r="F11" i="41"/>
  <c r="F12" i="39"/>
  <c r="F11" i="39"/>
  <c r="F11" i="37"/>
  <c r="F17" i="38"/>
  <c r="F17" i="37"/>
  <c r="F6" i="37"/>
  <c r="F14" i="37"/>
  <c r="F8" i="37"/>
  <c r="F16" i="37"/>
  <c r="F17" i="36"/>
  <c r="F9" i="37"/>
  <c r="F5" i="37"/>
  <c r="F10" i="37"/>
  <c r="F7" i="37"/>
  <c r="F15" i="37"/>
  <c r="F12" i="37"/>
  <c r="F5" i="40" l="1"/>
  <c r="F10" i="40"/>
  <c r="F7" i="40"/>
  <c r="F11" i="40"/>
  <c r="F14" i="40"/>
  <c r="F6" i="40"/>
  <c r="F12" i="40"/>
  <c r="E5" i="73"/>
  <c r="D18" i="73"/>
  <c r="E18" i="73" s="1"/>
  <c r="F17" i="40"/>
  <c r="F18" i="39"/>
  <c r="F15" i="40"/>
  <c r="F8" i="40"/>
  <c r="F9" i="40"/>
  <c r="F13" i="40"/>
  <c r="F18" i="41"/>
  <c r="F18" i="40"/>
</calcChain>
</file>

<file path=xl/sharedStrings.xml><?xml version="1.0" encoding="utf-8"?>
<sst xmlns="http://schemas.openxmlformats.org/spreadsheetml/2006/main" count="609" uniqueCount="144">
  <si>
    <t>إحصاءات المنشآت السياحية للربع الرابع من 2025</t>
  </si>
  <si>
    <t>عنوان الجدول</t>
  </si>
  <si>
    <t>رقم الجدول</t>
  </si>
  <si>
    <t>السلاسل الزمنية لأهم المؤشرات</t>
  </si>
  <si>
    <t xml:space="preserve">عدد مرافق الضيافة السياحية المرخصة </t>
  </si>
  <si>
    <t>1.1</t>
  </si>
  <si>
    <t>معدل إشغال الغرف في مرافق الضيافة السياحية المرخصة</t>
  </si>
  <si>
    <t>متوسط السعر اليومي للغرفة في مرافق الضيافة السياحية المرخصة</t>
  </si>
  <si>
    <t>متوسط مدة الإقامة في مرافق الضيافة السياحية المرخصة</t>
  </si>
  <si>
    <t>المؤشرات الرئيسية للمشتغلين في الأنشطة السياحية</t>
  </si>
  <si>
    <t>مؤشرات مرافق الضيافة السياحية المرخصة</t>
  </si>
  <si>
    <t>عدد مرافق الضيافة السياحية المرخصة حسب المناطق الإدارية ونوع المرفق للربع الرابع لعام 2025</t>
  </si>
  <si>
    <t>عدد الغرف المتاحة في مرافق الضيافة المرخصة حسب المناطق الإدارية ونوع المرفق للربع الرابع لعام 2025</t>
  </si>
  <si>
    <t>معدل إشغال الغرف  في الشقق المخدومة ومرافق الضيافة الأخرى حسب المناطق الإدارية والشهر للربع الرابع من عام 2025</t>
  </si>
  <si>
    <t>معدل إشغال الغرف في الفنادق حسب المناطق الإدارية والشهر للربع الرابع من عام 2025</t>
  </si>
  <si>
    <t>متوسط السعر اليومي للغرفة في الشقق المخدومة ومرافق الضيافة الأخرى حسب المناطق الإدارية والشهر للربع الرابع من عام 2025</t>
  </si>
  <si>
    <t>متوسط السعر اليومي للغرفة  في الفنادق حسب المناطق الإدارية والشهر للربع الرابع من عام 2025</t>
  </si>
  <si>
    <t>متوسط مدة الإقامة في الشقق المخدومة ومرافق الضيافة الأخرى حسب المناطق الإدارية والشهر للربع الرابع من عام 2025</t>
  </si>
  <si>
    <t>متوسط مدة الإقامة في الفنادق حسب المناطق الإدارية والشهر للربع الرابع من عام 2025</t>
  </si>
  <si>
    <t>التغير عن الربع الرابع من عام 2024 في معدل إشغال الغرف حسب الشهر ونوع المرفق</t>
  </si>
  <si>
    <t>التغير عن الربع الرابع من عام 2024 في متوسط السعر اليومي للغرفة حسب الشهر ونوع المرفق</t>
  </si>
  <si>
    <t xml:space="preserve">التغير عن الربع الرابع من عام 2024 في متوسط مدة الإقامة حسب الشهر ونوع المرفق </t>
  </si>
  <si>
    <t xml:space="preserve">مؤشرات المشتغلين في الأنشطة السياحية </t>
  </si>
  <si>
    <t>عدد المشتغلين السعوديين في الأنشطة السياحية حسب النوع والنشاط للربع الرابع من عام 2025</t>
  </si>
  <si>
    <t>عدد المشتغلين غير السعوديين في الأنشطة السياحية حسب النوع والنشاط للربع الرابع من عام 2025</t>
  </si>
  <si>
    <t>إجمالي المشتغلين في الأنشطة السياحية حسب النوع والنشاط للربع الرابع من عام 2025</t>
  </si>
  <si>
    <t>عدد المشتغلين السعوديين في الأنشطة السياحية حسب النوع والمناطق الإدارية للربع الرابع من عام 2025</t>
  </si>
  <si>
    <t>عدد المشتغلين غير السعوديين في الأنشطة السياحية حسب النوع والمناطق الإدارية للربع الرابع من عام 2025</t>
  </si>
  <si>
    <t>إجمالي المشتغلين في الأنشطة السياحية حسب النوع والمناطق الإدارية للربع الرابع من عام 2025</t>
  </si>
  <si>
    <t xml:space="preserve">التغير عن الربع الرابع من عام 2024 في عدد المشتغلين السعوديين في الأنشطة السياحية حسب النشاط </t>
  </si>
  <si>
    <t xml:space="preserve">التغير عن الربع الرابع من عام 2024 في عدد المشتغلين غير السعوديين في الأنشطة السياحية حسب النشاط </t>
  </si>
  <si>
    <t xml:space="preserve">التغير عن الربع الرابع من عام 2024 في إجمالي المشتغلين في الأنشطة السياحية حسب النشاط </t>
  </si>
  <si>
    <t xml:space="preserve">التغير عن الربع الرابع من عام 2024 في عدد المشتغلين السعوديين في الأنشطة السياحية حسب المناطق الإدارية </t>
  </si>
  <si>
    <t xml:space="preserve">التغير عن الربع الرابع من عام 2024 في عدد المشتغلين غير السعوديين في الأنشطة السياحية حسب المناطق الإدارية </t>
  </si>
  <si>
    <t xml:space="preserve">التغير عن الربع الرابع من عام 2024 في إجمالي المشتغلين في الأنشطة السياحية حسب المناطق الإدارية </t>
  </si>
  <si>
    <t>جدول 1.1</t>
  </si>
  <si>
    <t>المؤشر</t>
  </si>
  <si>
    <t>الربع الأول 2024</t>
  </si>
  <si>
    <t>الربع الثاني 2024</t>
  </si>
  <si>
    <t>الربع الثالث 2024</t>
  </si>
  <si>
    <t>الربع الرابع 2024</t>
  </si>
  <si>
    <t>الربع الأول 2025</t>
  </si>
  <si>
    <t>الربع الثاني 2025</t>
  </si>
  <si>
    <t>الربع الثالث 2025</t>
  </si>
  <si>
    <t>الربع الرابع 2025</t>
  </si>
  <si>
    <t xml:space="preserve">عدد الشقق المخدومة ومرافق الضيافة الأخرى </t>
  </si>
  <si>
    <t>عدد الفنادق</t>
  </si>
  <si>
    <t>إجمالي المرافق المرخصة</t>
  </si>
  <si>
    <t>المصدر: وزارة السياحة - منصة الرصد السياحي (بيانات أولية).</t>
  </si>
  <si>
    <t>العودة للقائمة الرئيسية</t>
  </si>
  <si>
    <t>جدول 1.2</t>
  </si>
  <si>
    <t>معدل إشغال الغرف في الفنادق</t>
  </si>
  <si>
    <t>جدول 1.3</t>
  </si>
  <si>
    <t xml:space="preserve"> ريال سعودي</t>
  </si>
  <si>
    <t>متوسط السعر اليومي للغرفة في الفنادق</t>
  </si>
  <si>
    <t>جدول 1.4</t>
  </si>
  <si>
    <t>ليلة</t>
  </si>
  <si>
    <t xml:space="preserve">متوسط مدة الإقامة في الشقق المخدومة ومرافق الضيافة الأخرى </t>
  </si>
  <si>
    <t>متوسط مدة الإقامة في الفنادق</t>
  </si>
  <si>
    <t>جدول 1.5</t>
  </si>
  <si>
    <t>عدد المشتغلين السعوديين في الأنشطة السياحية</t>
  </si>
  <si>
    <t>عدد المشتغلين غير السعوديين في الأنشطة السياحية</t>
  </si>
  <si>
    <t>إجمالي المشتغلين في الأنشطة السياحية</t>
  </si>
  <si>
    <t>نسبة المشتغلات الإناث من إجمالي المشتغلين في الأنشطة السياحية</t>
  </si>
  <si>
    <t>المصدر: وزارة الموارد البشرية والتنمية الاجتماعية بالإضافة إلى التقديرات الأولية من مسح المنشآت السياحية.</t>
  </si>
  <si>
    <t>جدول 2.1</t>
  </si>
  <si>
    <t>المناطق الإدارية</t>
  </si>
  <si>
    <t xml:space="preserve">الفنادق </t>
  </si>
  <si>
    <t>الشقق المخدومة ومرافق الضيافة الأخرى</t>
  </si>
  <si>
    <t xml:space="preserve">الإجمالي </t>
  </si>
  <si>
    <t>الرياض</t>
  </si>
  <si>
    <t>مكة المكرمة</t>
  </si>
  <si>
    <t>المدينة المنوره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</si>
  <si>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</si>
  <si>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</si>
  <si>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</si>
  <si>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</si>
  <si>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</si>
  <si>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</si>
  <si>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</si>
  <si>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</si>
  <si>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</si>
  <si>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</si>
  <si>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عدد الغرف المتاحة في مرافق الضيافة السياحية المرخصة حسب المناطق الإدارية ونوع المرفق للربع الرابع لعام 2025</t>
  </si>
  <si>
    <t>جدول 2.2</t>
  </si>
  <si>
    <t>جدول 2.3</t>
  </si>
  <si>
    <t>أكتوبر</t>
  </si>
  <si>
    <t>نوفمبر</t>
  </si>
  <si>
    <t>ديسمبر</t>
  </si>
  <si>
    <t>المتوسط الربعي</t>
  </si>
  <si>
    <t>جدول 2.4</t>
  </si>
  <si>
    <t>جدول 2.5</t>
  </si>
  <si>
    <t>متوسط السعر اليومي للغرفة في الفنادق حسب المناطق الإدارية والشهر للربع الرابع من عام 2025</t>
  </si>
  <si>
    <t>جدول 2.6</t>
  </si>
  <si>
    <t>جدول 2.7</t>
  </si>
  <si>
    <t>جدول 2.8</t>
  </si>
  <si>
    <t>جدول 2.9</t>
  </si>
  <si>
    <t>نوع المرفق</t>
  </si>
  <si>
    <t>الفنادق</t>
  </si>
  <si>
    <t>معدل التغير في الفنادق</t>
  </si>
  <si>
    <t>معدل التغير في الشقق المخدومة ومرافق الضيافة الأخرى</t>
  </si>
  <si>
    <t>جدول 2.10</t>
  </si>
  <si>
    <t>جدول 2.11</t>
  </si>
  <si>
    <t>جدول 3.1</t>
  </si>
  <si>
    <t>النشاط السياحي</t>
  </si>
  <si>
    <t>ذكور</t>
  </si>
  <si>
    <t>إناث</t>
  </si>
  <si>
    <t>الإجمالي</t>
  </si>
  <si>
    <t xml:space="preserve">مشاركة السعوديين حسب النشاط </t>
  </si>
  <si>
    <t>نشاط الإقامة للزوّار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</si>
  <si>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</si>
  <si>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</si>
  <si>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</si>
  <si>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</si>
  <si>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</si>
  <si>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استئجار وسائل النقل</t>
  </si>
  <si>
    <t>وكالات السفر وخدمات الحجز</t>
  </si>
  <si>
    <t>الأنشطة الثقافية</t>
  </si>
  <si>
    <t>الأنشطة الرياضية والترفيهية</t>
  </si>
  <si>
    <t>الخدمات الأخرى المميزة للسياحة الخاصة بالبلد</t>
  </si>
  <si>
    <t>تجارة التجزئة للسلع المميزة للسياحة الخاصة بالبلد</t>
  </si>
  <si>
    <t>جدول 3.2</t>
  </si>
  <si>
    <t>مشاركة غير السعوديين حسب النشاط</t>
  </si>
  <si>
    <t>جدول 3.3</t>
  </si>
  <si>
    <t xml:space="preserve">ذكور </t>
  </si>
  <si>
    <t>مشاركة النشاط من الإجمالي</t>
  </si>
  <si>
    <t>جدول 3.4</t>
  </si>
  <si>
    <t>مشاركة السعوديين حسب المناطق الإدارية</t>
  </si>
  <si>
    <t>جدول 3.5</t>
  </si>
  <si>
    <t>مشاركة غير السعوديين حسب المناطق الإدارية</t>
  </si>
  <si>
    <t>جدول 3.6</t>
  </si>
  <si>
    <t>مشاركة المناطق الإدارية من الإجمالي</t>
  </si>
  <si>
    <t>جدول 3.7</t>
  </si>
  <si>
    <t>معدل التغير</t>
  </si>
  <si>
    <t>جدول 3.8</t>
  </si>
  <si>
    <t>جدول 3.9</t>
  </si>
  <si>
    <t>جدول 3.10</t>
  </si>
  <si>
    <t>التغير عن الربع الرابع من عام 2024 في عدد المشتغلين غير السعوديين في الأنشطة السياحية حسب المناطق الإدارية</t>
  </si>
  <si>
    <t>جدول 3.11</t>
  </si>
  <si>
    <t>جدول 3.12</t>
  </si>
  <si>
    <t xml:space="preserve">معدل الإشغال في الشقق المخدومة ومرافق الضيافة الأخرى </t>
  </si>
  <si>
    <t xml:space="preserve">متوسط السعر اليومي  في الشقق المخدومة ومرافق الضيافة الأخرى </t>
  </si>
  <si>
    <t>معدل الإشغال في الشقق المخدومة ومرافق الضيافة الأخرى حسب المناطق الإدارية والشهر للربع الرابع من عام 2025</t>
  </si>
  <si>
    <t>متوسط السعر اليومي في الشقق المخدومة ومرافق الضيافة الأخرى حسب المناطق الإدارية والشهر للربع الرابع من عام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</si>
</sst>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.0"/>
    <numFmt numFmtId="168" formatCode="_(* #,##0_);_(* \(#,##0\);_(* &quot;-&quot;??_);_(@_)"/>
    <numFmt numFmtId="169" formatCode="_(* #,##0.0_);_(* \(#,##0.0\);_(* &quot;-&quot;??_);_(@_)"/>
  </numFmts>
  <fonts count="33" x14ac:knownFonts="1">
    <font>
      <sz val="11"/>
      <color theme="1"/>
      <name val="Arial"/>
      <family val="2"/>
      <scheme val="minor"/>
    </font>
    <font>
      <b/>
      <sz val="16"/>
      <color theme="1" tint="0.34998626667073579"/>
      <name val="Times New Roman"/>
      <family val="1"/>
      <scheme val="major"/>
    </font>
    <font>
      <b/>
      <sz val="16"/>
      <color theme="1" tint="0.249977111117893"/>
      <name val="Times New Roman"/>
      <family val="1"/>
      <scheme val="maj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sz val="9"/>
      <color theme="1"/>
      <name val="Sakkal Majalla"/>
    </font>
    <font>
      <u/>
      <sz val="11"/>
      <color theme="10"/>
      <name val="Arial"/>
      <family val="2"/>
      <scheme val="minor"/>
    </font>
    <font>
      <sz val="11"/>
      <color theme="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sz val="22"/>
      <color rgb="FFFF0000"/>
      <name val="Arial"/>
      <family val="2"/>
      <scheme val="minor"/>
    </font>
    <font>
      <sz val="8"/>
      <color theme="1"/>
      <name val="Arial"/>
      <family val="2"/>
      <scheme val="minor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sz val="11"/>
      <color theme="0"/>
      <name val="Arial"/>
      <family val="2"/>
      <charset val="178"/>
      <scheme val="minor"/>
    </font>
    <font>
      <sz val="8"/>
      <color rgb="FFFF0000"/>
      <name val="Frutiger LT Arabic 55 Roman"/>
    </font>
    <font>
      <b/>
      <sz val="11"/>
      <color rgb="FFFF0000"/>
      <name val="Arial"/>
      <family val="2"/>
      <scheme val="minor"/>
    </font>
    <font>
      <sz val="8"/>
      <color theme="1"/>
      <name val="Frutiger LT Arabic 55 Roman"/>
    </font>
    <font>
      <sz val="10"/>
      <color rgb="FFFF0000"/>
      <name val="Frutiger LT Arabic 55 Roman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4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290">
    <xf numFmtId="0" fontId="0" fillId="0" borderId="0"/>
    <xf numFmtId="9" fontId="3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4" fillId="0" borderId="0"/>
    <xf numFmtId="0" fontId="10" fillId="0" borderId="0" applyNumberFormat="0" applyFill="0" applyBorder="0" applyAlignment="0" applyProtection="0"/>
    <xf numFmtId="0" fontId="6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5" fillId="5" borderId="2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15" fillId="4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6" fillId="0" borderId="0"/>
    <xf numFmtId="43" fontId="6" fillId="0" borderId="0" applyFont="0" applyFill="0" applyBorder="0" applyAlignment="0" applyProtection="0"/>
    <xf numFmtId="0" fontId="1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28" fillId="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</cellStyleXfs>
  <cellXfs count="144">
    <xf numFmtId="0" fontId="0" fillId="0" borderId="0" xfId="0"/>
    <xf numFmtId="3" fontId="0" fillId="0" borderId="0" xfId="0" applyNumberFormat="1"/>
    <xf numFmtId="0" fontId="0" fillId="3" borderId="0" xfId="0" applyFill="1"/>
    <xf numFmtId="0" fontId="13" fillId="0" borderId="0" xfId="0" applyFont="1"/>
    <xf numFmtId="0" fontId="1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1" applyNumberFormat="1" applyFont="1"/>
    <xf numFmtId="0" fontId="9" fillId="0" borderId="0" xfId="0" applyFont="1" applyAlignment="1">
      <alignment horizontal="right"/>
    </xf>
    <xf numFmtId="0" fontId="11" fillId="3" borderId="0" xfId="0" applyFont="1" applyFill="1"/>
    <xf numFmtId="0" fontId="17" fillId="0" borderId="0" xfId="0" applyFont="1"/>
    <xf numFmtId="165" fontId="0" fillId="0" borderId="0" xfId="0" applyNumberFormat="1"/>
    <xf numFmtId="0" fontId="9" fillId="0" borderId="0" xfId="0" applyFont="1"/>
    <xf numFmtId="0" fontId="18" fillId="0" borderId="0" xfId="0" applyFont="1"/>
    <xf numFmtId="166" fontId="0" fillId="0" borderId="0" xfId="0" applyNumberFormat="1"/>
    <xf numFmtId="0" fontId="20" fillId="6" borderId="0" xfId="0" applyFont="1" applyFill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2" fillId="3" borderId="4" xfId="2" applyFont="1" applyFill="1" applyBorder="1" applyAlignment="1">
      <alignment vertical="center"/>
    </xf>
    <xf numFmtId="0" fontId="24" fillId="7" borderId="7" xfId="98" applyFont="1" applyFill="1" applyBorder="1" applyAlignment="1">
      <alignment horizontal="center" vertical="center" shrinkToFit="1" readingOrder="1"/>
    </xf>
    <xf numFmtId="0" fontId="24" fillId="7" borderId="5" xfId="98" applyFont="1" applyFill="1" applyBorder="1" applyAlignment="1">
      <alignment horizontal="center" vertical="center" shrinkToFit="1" readingOrder="1"/>
    </xf>
    <xf numFmtId="3" fontId="25" fillId="3" borderId="7" xfId="105" applyNumberFormat="1" applyFont="1" applyFill="1" applyBorder="1" applyAlignment="1">
      <alignment horizontal="center" vertical="center" wrapText="1" shrinkToFit="1"/>
    </xf>
    <xf numFmtId="4" fontId="25" fillId="3" borderId="7" xfId="105" applyNumberFormat="1" applyFont="1" applyFill="1" applyBorder="1" applyAlignment="1">
      <alignment horizontal="right" vertical="center" wrapText="1" shrinkToFit="1"/>
    </xf>
    <xf numFmtId="3" fontId="25" fillId="2" borderId="7" xfId="105" applyNumberFormat="1" applyFont="1" applyFill="1" applyBorder="1" applyAlignment="1">
      <alignment horizontal="center" vertical="center" wrapText="1" shrinkToFit="1"/>
    </xf>
    <xf numFmtId="4" fontId="25" fillId="2" borderId="7" xfId="105" applyNumberFormat="1" applyFont="1" applyFill="1" applyBorder="1" applyAlignment="1">
      <alignment horizontal="right" vertical="center" wrapText="1" shrinkToFit="1"/>
    </xf>
    <xf numFmtId="165" fontId="25" fillId="2" borderId="7" xfId="1" applyNumberFormat="1" applyFont="1" applyFill="1" applyBorder="1" applyAlignment="1">
      <alignment horizontal="center" vertical="center" wrapText="1" shrinkToFit="1"/>
    </xf>
    <xf numFmtId="0" fontId="27" fillId="0" borderId="7" xfId="26" applyFont="1" applyBorder="1" applyAlignment="1">
      <alignment horizontal="left" vertical="top"/>
    </xf>
    <xf numFmtId="165" fontId="25" fillId="3" borderId="7" xfId="1" applyNumberFormat="1" applyFont="1" applyFill="1" applyBorder="1" applyAlignment="1">
      <alignment horizontal="center" vertical="center" wrapText="1" shrinkToFit="1"/>
    </xf>
    <xf numFmtId="0" fontId="22" fillId="3" borderId="4" xfId="2" applyFont="1" applyFill="1" applyBorder="1" applyAlignment="1">
      <alignment horizontal="left" vertical="center"/>
    </xf>
    <xf numFmtId="167" fontId="25" fillId="2" borderId="7" xfId="1" applyNumberFormat="1" applyFont="1" applyFill="1" applyBorder="1" applyAlignment="1">
      <alignment horizontal="center" vertical="center" wrapText="1" shrinkToFit="1"/>
    </xf>
    <xf numFmtId="0" fontId="24" fillId="7" borderId="5" xfId="98" applyFont="1" applyFill="1" applyBorder="1" applyAlignment="1">
      <alignment horizontal="center" vertical="center" wrapText="1" shrinkToFit="1" readingOrder="1"/>
    </xf>
    <xf numFmtId="3" fontId="25" fillId="3" borderId="7" xfId="1" applyNumberFormat="1" applyFont="1" applyFill="1" applyBorder="1" applyAlignment="1">
      <alignment horizontal="center" vertical="center" wrapText="1" shrinkToFit="1"/>
    </xf>
    <xf numFmtId="3" fontId="25" fillId="2" borderId="7" xfId="1" applyNumberFormat="1" applyFont="1" applyFill="1" applyBorder="1" applyAlignment="1">
      <alignment horizontal="center" vertical="center" wrapText="1" shrinkToFit="1"/>
    </xf>
    <xf numFmtId="3" fontId="24" fillId="7" borderId="5" xfId="98" applyNumberFormat="1" applyFont="1" applyFill="1" applyBorder="1" applyAlignment="1">
      <alignment horizontal="center" vertical="center" shrinkToFit="1" readingOrder="1"/>
    </xf>
    <xf numFmtId="0" fontId="9" fillId="0" borderId="0" xfId="0" applyFont="1" applyAlignment="1">
      <alignment vertical="top" wrapText="1"/>
    </xf>
    <xf numFmtId="165" fontId="24" fillId="7" borderId="5" xfId="1" applyNumberFormat="1" applyFont="1" applyFill="1" applyBorder="1" applyAlignment="1">
      <alignment horizontal="center" vertical="center" shrinkToFit="1" readingOrder="1"/>
    </xf>
    <xf numFmtId="165" fontId="24" fillId="6" borderId="5" xfId="1" applyNumberFormat="1" applyFont="1" applyFill="1" applyBorder="1" applyAlignment="1">
      <alignment horizontal="center" vertical="center" wrapText="1" shrinkToFit="1" readingOrder="1"/>
    </xf>
    <xf numFmtId="166" fontId="25" fillId="3" borderId="7" xfId="1" applyNumberFormat="1" applyFont="1" applyFill="1" applyBorder="1" applyAlignment="1">
      <alignment horizontal="center" vertical="center" wrapText="1" shrinkToFit="1"/>
    </xf>
    <xf numFmtId="166" fontId="25" fillId="2" borderId="7" xfId="1" applyNumberFormat="1" applyFont="1" applyFill="1" applyBorder="1" applyAlignment="1">
      <alignment horizontal="center" vertical="center" wrapText="1" shrinkToFit="1"/>
    </xf>
    <xf numFmtId="0" fontId="1" fillId="0" borderId="0" xfId="0" applyFont="1"/>
    <xf numFmtId="0" fontId="29" fillId="7" borderId="3" xfId="98" applyFont="1" applyFill="1" applyBorder="1" applyAlignment="1">
      <alignment horizontal="center" vertical="center" wrapText="1" shrinkToFit="1" readingOrder="1"/>
    </xf>
    <xf numFmtId="165" fontId="25" fillId="3" borderId="9" xfId="1" applyNumberFormat="1" applyFont="1" applyFill="1" applyBorder="1" applyAlignment="1">
      <alignment horizontal="center" vertical="center" wrapText="1" shrinkToFit="1"/>
    </xf>
    <xf numFmtId="0" fontId="22" fillId="3" borderId="5" xfId="2" applyFont="1" applyFill="1" applyBorder="1" applyAlignment="1">
      <alignment vertical="center"/>
    </xf>
    <xf numFmtId="1" fontId="25" fillId="3" borderId="7" xfId="1" applyNumberFormat="1" applyFont="1" applyFill="1" applyBorder="1" applyAlignment="1">
      <alignment horizontal="center" vertical="center" wrapText="1" shrinkToFit="1"/>
    </xf>
    <xf numFmtId="1" fontId="25" fillId="2" borderId="7" xfId="1" applyNumberFormat="1" applyFont="1" applyFill="1" applyBorder="1" applyAlignment="1">
      <alignment horizontal="center" vertical="center" wrapText="1" shrinkToFit="1"/>
    </xf>
    <xf numFmtId="168" fontId="25" fillId="3" borderId="7" xfId="289" applyNumberFormat="1" applyFont="1" applyFill="1" applyBorder="1" applyAlignment="1">
      <alignment horizontal="center" vertical="center" wrapText="1" shrinkToFit="1"/>
    </xf>
    <xf numFmtId="168" fontId="25" fillId="2" borderId="7" xfId="289" applyNumberFormat="1" applyFont="1" applyFill="1" applyBorder="1" applyAlignment="1">
      <alignment horizontal="center" vertical="center" wrapText="1" shrinkToFit="1"/>
    </xf>
    <xf numFmtId="0" fontId="27" fillId="0" borderId="8" xfId="26" applyFont="1" applyBorder="1" applyAlignment="1">
      <alignment vertical="top"/>
    </xf>
    <xf numFmtId="168" fontId="0" fillId="0" borderId="0" xfId="289" applyNumberFormat="1" applyFont="1"/>
    <xf numFmtId="3" fontId="25" fillId="3" borderId="7" xfId="1" applyNumberFormat="1" applyFont="1" applyFill="1" applyBorder="1" applyAlignment="1">
      <alignment horizontal="right" vertical="center" wrapText="1" shrinkToFit="1"/>
    </xf>
    <xf numFmtId="3" fontId="25" fillId="2" borderId="7" xfId="1" applyNumberFormat="1" applyFont="1" applyFill="1" applyBorder="1" applyAlignment="1">
      <alignment horizontal="right" vertical="center" wrapText="1" shrinkToFit="1"/>
    </xf>
    <xf numFmtId="167" fontId="0" fillId="0" borderId="0" xfId="0" applyNumberFormat="1"/>
    <xf numFmtId="3" fontId="25" fillId="10" borderId="13" xfId="0" applyNumberFormat="1" applyFont="1" applyFill="1" applyBorder="1" applyAlignment="1">
      <alignment horizontal="center" wrapText="1" readingOrder="1"/>
    </xf>
    <xf numFmtId="3" fontId="25" fillId="10" borderId="0" xfId="0" applyNumberFormat="1" applyFont="1" applyFill="1" applyAlignment="1">
      <alignment horizontal="center" wrapText="1" readingOrder="1"/>
    </xf>
    <xf numFmtId="165" fontId="25" fillId="10" borderId="13" xfId="0" applyNumberFormat="1" applyFont="1" applyFill="1" applyBorder="1" applyAlignment="1">
      <alignment horizontal="center" wrapText="1" readingOrder="1"/>
    </xf>
    <xf numFmtId="165" fontId="25" fillId="9" borderId="14" xfId="0" applyNumberFormat="1" applyFont="1" applyFill="1" applyBorder="1" applyAlignment="1">
      <alignment horizontal="center" wrapText="1" readingOrder="1"/>
    </xf>
    <xf numFmtId="0" fontId="30" fillId="0" borderId="0" xfId="0" applyFont="1"/>
    <xf numFmtId="0" fontId="20" fillId="7" borderId="15" xfId="0" applyFont="1" applyFill="1" applyBorder="1" applyAlignment="1">
      <alignment horizontal="center" vertical="center" wrapText="1"/>
    </xf>
    <xf numFmtId="0" fontId="22" fillId="3" borderId="0" xfId="2" applyFont="1" applyFill="1" applyAlignment="1">
      <alignment vertical="center"/>
    </xf>
    <xf numFmtId="0" fontId="22" fillId="3" borderId="0" xfId="2" applyFont="1" applyFill="1" applyAlignment="1">
      <alignment horizontal="left" vertical="center"/>
    </xf>
    <xf numFmtId="0" fontId="22" fillId="3" borderId="12" xfId="2" applyFont="1" applyFill="1" applyBorder="1" applyAlignment="1">
      <alignment horizontal="left" vertical="center"/>
    </xf>
    <xf numFmtId="3" fontId="25" fillId="3" borderId="16" xfId="105" applyNumberFormat="1" applyFont="1" applyFill="1" applyBorder="1" applyAlignment="1">
      <alignment horizontal="center" vertical="center" wrapText="1" shrinkToFit="1"/>
    </xf>
    <xf numFmtId="4" fontId="25" fillId="3" borderId="16" xfId="105" applyNumberFormat="1" applyFont="1" applyFill="1" applyBorder="1" applyAlignment="1">
      <alignment horizontal="right" vertical="center" wrapText="1" shrinkToFit="1"/>
    </xf>
    <xf numFmtId="167" fontId="25" fillId="3" borderId="16" xfId="1" applyNumberFormat="1" applyFont="1" applyFill="1" applyBorder="1" applyAlignment="1">
      <alignment horizontal="center" vertical="center" wrapText="1" shrinkToFit="1"/>
    </xf>
    <xf numFmtId="3" fontId="25" fillId="3" borderId="16" xfId="1" applyNumberFormat="1" applyFont="1" applyFill="1" applyBorder="1" applyAlignment="1">
      <alignment horizontal="center" vertical="center" wrapText="1" shrinkToFit="1"/>
    </xf>
    <xf numFmtId="3" fontId="24" fillId="7" borderId="7" xfId="98" applyNumberFormat="1" applyFont="1" applyFill="1" applyBorder="1" applyAlignment="1">
      <alignment horizontal="center" vertical="center" shrinkToFit="1" readingOrder="1"/>
    </xf>
    <xf numFmtId="0" fontId="21" fillId="3" borderId="0" xfId="29" applyFont="1" applyFill="1" applyBorder="1" applyAlignment="1">
      <alignment horizontal="center" vertical="center" wrapText="1"/>
    </xf>
    <xf numFmtId="3" fontId="24" fillId="7" borderId="4" xfId="98" applyNumberFormat="1" applyFont="1" applyFill="1" applyBorder="1" applyAlignment="1">
      <alignment horizontal="center" vertical="center" shrinkToFit="1" readingOrder="1"/>
    </xf>
    <xf numFmtId="165" fontId="24" fillId="7" borderId="7" xfId="1" applyNumberFormat="1" applyFont="1" applyFill="1" applyBorder="1" applyAlignment="1">
      <alignment horizontal="center" vertical="center" shrinkToFit="1" readingOrder="1"/>
    </xf>
    <xf numFmtId="3" fontId="25" fillId="3" borderId="7" xfId="105" applyNumberFormat="1" applyFont="1" applyFill="1" applyBorder="1" applyAlignment="1">
      <alignment horizontal="right" vertical="center" wrapText="1" shrinkToFit="1"/>
    </xf>
    <xf numFmtId="0" fontId="21" fillId="11" borderId="0" xfId="29" applyFont="1" applyFill="1" applyBorder="1" applyAlignment="1">
      <alignment horizontal="center" vertical="center" wrapText="1"/>
    </xf>
    <xf numFmtId="49" fontId="21" fillId="3" borderId="0" xfId="0" applyNumberFormat="1" applyFont="1" applyFill="1" applyAlignment="1">
      <alignment horizontal="right" vertical="center" wrapText="1"/>
    </xf>
    <xf numFmtId="49" fontId="21" fillId="11" borderId="0" xfId="0" applyNumberFormat="1" applyFont="1" applyFill="1" applyAlignment="1">
      <alignment horizontal="right" vertical="center" wrapText="1"/>
    </xf>
    <xf numFmtId="2" fontId="21" fillId="11" borderId="0" xfId="29" applyNumberFormat="1" applyFont="1" applyFill="1" applyBorder="1" applyAlignment="1">
      <alignment horizontal="center" vertical="center" wrapText="1"/>
    </xf>
    <xf numFmtId="3" fontId="31" fillId="3" borderId="7" xfId="1" applyNumberFormat="1" applyFont="1" applyFill="1" applyBorder="1" applyAlignment="1">
      <alignment horizontal="center" vertical="center" wrapText="1" shrinkToFit="1"/>
    </xf>
    <xf numFmtId="0" fontId="27" fillId="0" borderId="8" xfId="26" applyFont="1" applyBorder="1" applyAlignment="1">
      <alignment horizontal="left" vertical="top"/>
    </xf>
    <xf numFmtId="2" fontId="21" fillId="3" borderId="0" xfId="29" applyNumberFormat="1" applyFont="1" applyFill="1" applyBorder="1" applyAlignment="1">
      <alignment horizontal="center" vertical="center" wrapText="1"/>
    </xf>
    <xf numFmtId="49" fontId="21" fillId="3" borderId="0" xfId="0" applyNumberFormat="1" applyFont="1" applyFill="1" applyAlignment="1">
      <alignment horizontal="center" vertical="center" wrapText="1"/>
    </xf>
    <xf numFmtId="49" fontId="21" fillId="11" borderId="0" xfId="0" applyNumberFormat="1" applyFont="1" applyFill="1" applyAlignment="1">
      <alignment horizontal="center" vertical="center" wrapText="1"/>
    </xf>
    <xf numFmtId="165" fontId="24" fillId="7" borderId="5" xfId="98" applyNumberFormat="1" applyFont="1" applyFill="1" applyBorder="1" applyAlignment="1">
      <alignment horizontal="center" vertical="center" shrinkToFit="1" readingOrder="1"/>
    </xf>
    <xf numFmtId="168" fontId="0" fillId="0" borderId="0" xfId="0" applyNumberFormat="1"/>
    <xf numFmtId="3" fontId="25" fillId="0" borderId="7" xfId="105" applyNumberFormat="1" applyFont="1" applyFill="1" applyBorder="1" applyAlignment="1">
      <alignment horizontal="center" vertical="center" wrapText="1" shrinkToFit="1"/>
    </xf>
    <xf numFmtId="4" fontId="25" fillId="0" borderId="7" xfId="105" applyNumberFormat="1" applyFont="1" applyFill="1" applyBorder="1" applyAlignment="1">
      <alignment horizontal="right" vertical="center" wrapText="1" shrinkToFit="1"/>
    </xf>
    <xf numFmtId="3" fontId="25" fillId="0" borderId="7" xfId="1" applyNumberFormat="1" applyFont="1" applyFill="1" applyBorder="1" applyAlignment="1">
      <alignment horizontal="center" vertical="center" wrapText="1" shrinkToFit="1"/>
    </xf>
    <xf numFmtId="4" fontId="0" fillId="0" borderId="0" xfId="0" applyNumberFormat="1"/>
    <xf numFmtId="1" fontId="25" fillId="10" borderId="19" xfId="0" applyNumberFormat="1" applyFont="1" applyFill="1" applyBorder="1" applyAlignment="1">
      <alignment horizontal="center" wrapText="1" readingOrder="1"/>
    </xf>
    <xf numFmtId="169" fontId="0" fillId="0" borderId="0" xfId="0" applyNumberFormat="1"/>
    <xf numFmtId="43" fontId="0" fillId="0" borderId="0" xfId="0" applyNumberFormat="1"/>
    <xf numFmtId="165" fontId="25" fillId="10" borderId="19" xfId="0" applyNumberFormat="1" applyFont="1" applyFill="1" applyBorder="1" applyAlignment="1">
      <alignment horizontal="center" wrapText="1" readingOrder="1"/>
    </xf>
    <xf numFmtId="165" fontId="25" fillId="9" borderId="17" xfId="0" applyNumberFormat="1" applyFont="1" applyFill="1" applyBorder="1" applyAlignment="1">
      <alignment horizontal="center" wrapText="1" readingOrder="1"/>
    </xf>
    <xf numFmtId="165" fontId="25" fillId="9" borderId="18" xfId="0" applyNumberFormat="1" applyFont="1" applyFill="1" applyBorder="1" applyAlignment="1">
      <alignment horizontal="center" wrapText="1" readingOrder="1"/>
    </xf>
    <xf numFmtId="1" fontId="25" fillId="9" borderId="17" xfId="0" applyNumberFormat="1" applyFont="1" applyFill="1" applyBorder="1" applyAlignment="1">
      <alignment horizontal="center" wrapText="1" readingOrder="1"/>
    </xf>
    <xf numFmtId="1" fontId="25" fillId="9" borderId="18" xfId="0" applyNumberFormat="1" applyFont="1" applyFill="1" applyBorder="1" applyAlignment="1">
      <alignment horizontal="center" wrapText="1" readingOrder="1"/>
    </xf>
    <xf numFmtId="1" fontId="25" fillId="10" borderId="13" xfId="0" applyNumberFormat="1" applyFont="1" applyFill="1" applyBorder="1" applyAlignment="1">
      <alignment horizontal="center" wrapText="1" readingOrder="1"/>
    </xf>
    <xf numFmtId="166" fontId="25" fillId="9" borderId="17" xfId="0" applyNumberFormat="1" applyFont="1" applyFill="1" applyBorder="1" applyAlignment="1">
      <alignment horizontal="center" wrapText="1" readingOrder="1"/>
    </xf>
    <xf numFmtId="166" fontId="25" fillId="9" borderId="18" xfId="0" applyNumberFormat="1" applyFont="1" applyFill="1" applyBorder="1" applyAlignment="1">
      <alignment horizontal="center" wrapText="1" readingOrder="1"/>
    </xf>
    <xf numFmtId="166" fontId="25" fillId="10" borderId="13" xfId="0" applyNumberFormat="1" applyFont="1" applyFill="1" applyBorder="1" applyAlignment="1">
      <alignment horizontal="center" wrapText="1" readingOrder="1"/>
    </xf>
    <xf numFmtId="166" fontId="25" fillId="10" borderId="19" xfId="0" applyNumberFormat="1" applyFont="1" applyFill="1" applyBorder="1" applyAlignment="1">
      <alignment horizontal="center" wrapText="1" readingOrder="1"/>
    </xf>
    <xf numFmtId="3" fontId="25" fillId="9" borderId="17" xfId="0" applyNumberFormat="1" applyFont="1" applyFill="1" applyBorder="1" applyAlignment="1">
      <alignment horizontal="center" wrapText="1" readingOrder="1"/>
    </xf>
    <xf numFmtId="165" fontId="0" fillId="3" borderId="0" xfId="1" applyNumberFormat="1" applyFont="1" applyFill="1"/>
    <xf numFmtId="3" fontId="25" fillId="9" borderId="13" xfId="0" applyNumberFormat="1" applyFont="1" applyFill="1" applyBorder="1" applyAlignment="1">
      <alignment horizontal="center" wrapText="1" readingOrder="1"/>
    </xf>
    <xf numFmtId="0" fontId="32" fillId="7" borderId="0" xfId="98" applyFont="1" applyFill="1" applyAlignment="1">
      <alignment vertical="center" wrapText="1" shrinkToFit="1" readingOrder="1"/>
    </xf>
    <xf numFmtId="165" fontId="32" fillId="7" borderId="0" xfId="98" applyNumberFormat="1" applyFont="1" applyFill="1" applyAlignment="1">
      <alignment vertical="center" wrapText="1" shrinkToFit="1" readingOrder="1"/>
    </xf>
    <xf numFmtId="166" fontId="25" fillId="9" borderId="13" xfId="0" applyNumberFormat="1" applyFont="1" applyFill="1" applyBorder="1" applyAlignment="1">
      <alignment horizontal="center" wrapText="1" readingOrder="1"/>
    </xf>
    <xf numFmtId="1" fontId="25" fillId="9" borderId="13" xfId="0" applyNumberFormat="1" applyFont="1" applyFill="1" applyBorder="1" applyAlignment="1">
      <alignment horizontal="center" wrapText="1" readingOrder="1"/>
    </xf>
    <xf numFmtId="165" fontId="32" fillId="7" borderId="0" xfId="1" applyNumberFormat="1" applyFont="1" applyFill="1" applyAlignment="1">
      <alignment vertical="center" wrapText="1" shrinkToFit="1" readingOrder="1"/>
    </xf>
    <xf numFmtId="166" fontId="13" fillId="12" borderId="0" xfId="0" applyNumberFormat="1" applyFont="1" applyFill="1"/>
    <xf numFmtId="165" fontId="25" fillId="9" borderId="17" xfId="1" applyNumberFormat="1" applyFont="1" applyFill="1" applyBorder="1" applyAlignment="1">
      <alignment horizontal="center" wrapText="1" readingOrder="1"/>
    </xf>
    <xf numFmtId="165" fontId="25" fillId="10" borderId="13" xfId="1" applyNumberFormat="1" applyFont="1" applyFill="1" applyBorder="1" applyAlignment="1">
      <alignment horizontal="center" wrapText="1" readingOrder="1"/>
    </xf>
    <xf numFmtId="165" fontId="25" fillId="9" borderId="13" xfId="1" applyNumberFormat="1" applyFont="1" applyFill="1" applyBorder="1" applyAlignment="1">
      <alignment horizontal="center" wrapText="1" readingOrder="1"/>
    </xf>
    <xf numFmtId="165" fontId="13" fillId="0" borderId="0" xfId="1" applyNumberFormat="1" applyFont="1"/>
    <xf numFmtId="0" fontId="19" fillId="0" borderId="3" xfId="98" applyFont="1" applyBorder="1" applyAlignment="1">
      <alignment horizontal="center" vertical="center" wrapText="1"/>
    </xf>
    <xf numFmtId="0" fontId="19" fillId="0" borderId="0" xfId="98" applyFont="1" applyAlignment="1">
      <alignment horizontal="center" vertical="center" wrapText="1"/>
    </xf>
    <xf numFmtId="0" fontId="24" fillId="7" borderId="7" xfId="98" applyFont="1" applyFill="1" applyBorder="1" applyAlignment="1">
      <alignment horizontal="center" vertical="center" shrinkToFit="1" readingOrder="1"/>
    </xf>
    <xf numFmtId="0" fontId="26" fillId="3" borderId="3" xfId="2" applyFont="1" applyFill="1" applyBorder="1" applyAlignment="1">
      <alignment horizontal="right" vertical="top" wrapText="1"/>
    </xf>
    <xf numFmtId="0" fontId="26" fillId="3" borderId="0" xfId="2" applyFont="1" applyFill="1" applyAlignment="1">
      <alignment horizontal="right" vertical="top" wrapText="1"/>
    </xf>
    <xf numFmtId="0" fontId="23" fillId="0" borderId="0" xfId="98" applyFont="1" applyAlignment="1">
      <alignment horizontal="center" vertical="center" wrapText="1"/>
    </xf>
    <xf numFmtId="0" fontId="27" fillId="0" borderId="0" xfId="26" applyFont="1" applyBorder="1" applyAlignment="1">
      <alignment horizontal="left" vertical="top"/>
    </xf>
    <xf numFmtId="0" fontId="23" fillId="0" borderId="3" xfId="98" applyFont="1" applyBorder="1" applyAlignment="1">
      <alignment horizontal="center" vertical="center" wrapText="1"/>
    </xf>
    <xf numFmtId="0" fontId="24" fillId="7" borderId="5" xfId="98" applyFont="1" applyFill="1" applyBorder="1" applyAlignment="1">
      <alignment horizontal="center" vertical="center" shrinkToFit="1" readingOrder="1"/>
    </xf>
    <xf numFmtId="0" fontId="24" fillId="7" borderId="6" xfId="98" applyFont="1" applyFill="1" applyBorder="1" applyAlignment="1">
      <alignment horizontal="center" vertical="center" shrinkToFit="1" readingOrder="1"/>
    </xf>
    <xf numFmtId="0" fontId="26" fillId="3" borderId="5" xfId="2" applyFont="1" applyFill="1" applyBorder="1" applyAlignment="1">
      <alignment horizontal="right" vertical="top" wrapText="1"/>
    </xf>
    <xf numFmtId="0" fontId="26" fillId="3" borderId="12" xfId="2" applyFont="1" applyFill="1" applyBorder="1" applyAlignment="1">
      <alignment horizontal="right" vertical="top" wrapText="1"/>
    </xf>
    <xf numFmtId="0" fontId="26" fillId="3" borderId="6" xfId="2" applyFont="1" applyFill="1" applyBorder="1" applyAlignment="1">
      <alignment horizontal="right" vertical="top" wrapText="1"/>
    </xf>
    <xf numFmtId="0" fontId="24" fillId="7" borderId="4" xfId="98" applyFont="1" applyFill="1" applyBorder="1" applyAlignment="1">
      <alignment horizontal="center" vertical="center" shrinkToFit="1" readingOrder="1"/>
    </xf>
    <xf numFmtId="0" fontId="24" fillId="7" borderId="9" xfId="98" applyFont="1" applyFill="1" applyBorder="1" applyAlignment="1">
      <alignment horizontal="center" vertical="center" shrinkToFit="1" readingOrder="1"/>
    </xf>
    <xf numFmtId="2" fontId="24" fillId="7" borderId="4" xfId="98" applyNumberFormat="1" applyFont="1" applyFill="1" applyBorder="1" applyAlignment="1">
      <alignment horizontal="center" vertical="center" shrinkToFit="1" readingOrder="1"/>
    </xf>
    <xf numFmtId="2" fontId="24" fillId="7" borderId="9" xfId="98" applyNumberFormat="1" applyFont="1" applyFill="1" applyBorder="1" applyAlignment="1">
      <alignment horizontal="center" vertical="center" shrinkToFit="1" readingOrder="1"/>
    </xf>
    <xf numFmtId="0" fontId="26" fillId="3" borderId="4" xfId="2" applyFont="1" applyFill="1" applyBorder="1" applyAlignment="1">
      <alignment horizontal="right" vertical="top" wrapText="1"/>
    </xf>
    <xf numFmtId="0" fontId="26" fillId="3" borderId="8" xfId="2" applyFont="1" applyFill="1" applyBorder="1" applyAlignment="1">
      <alignment horizontal="right" vertical="top" wrapText="1"/>
    </xf>
    <xf numFmtId="0" fontId="29" fillId="7" borderId="3" xfId="98" applyFont="1" applyFill="1" applyBorder="1" applyAlignment="1">
      <alignment horizontal="center" vertical="center" wrapText="1" shrinkToFit="1" readingOrder="1"/>
    </xf>
    <xf numFmtId="0" fontId="29" fillId="7" borderId="0" xfId="98" applyFont="1" applyFill="1" applyAlignment="1">
      <alignment horizontal="center" vertical="center" wrapText="1" shrinkToFit="1" readingOrder="1"/>
    </xf>
    <xf numFmtId="0" fontId="27" fillId="0" borderId="8" xfId="26" applyFont="1" applyBorder="1" applyAlignment="1">
      <alignment horizontal="left" vertical="top"/>
    </xf>
    <xf numFmtId="0" fontId="27" fillId="0" borderId="9" xfId="26" applyFont="1" applyBorder="1" applyAlignment="1">
      <alignment horizontal="left" vertical="top"/>
    </xf>
    <xf numFmtId="0" fontId="9" fillId="0" borderId="0" xfId="0" applyFont="1" applyAlignment="1">
      <alignment horizontal="center"/>
    </xf>
    <xf numFmtId="165" fontId="29" fillId="0" borderId="3" xfId="1" applyNumberFormat="1" applyFont="1" applyFill="1" applyBorder="1" applyAlignment="1">
      <alignment horizontal="center" vertical="center" wrapText="1" shrinkToFit="1" readingOrder="1"/>
    </xf>
    <xf numFmtId="165" fontId="29" fillId="0" borderId="0" xfId="1" applyNumberFormat="1" applyFont="1" applyFill="1" applyBorder="1" applyAlignment="1">
      <alignment horizontal="center" vertical="center" wrapText="1" shrinkToFit="1" readingOrder="1"/>
    </xf>
    <xf numFmtId="2" fontId="24" fillId="6" borderId="4" xfId="98" applyNumberFormat="1" applyFont="1" applyFill="1" applyBorder="1" applyAlignment="1">
      <alignment horizontal="center" vertical="center" shrinkToFit="1" readingOrder="1"/>
    </xf>
    <xf numFmtId="2" fontId="24" fillId="6" borderId="9" xfId="98" applyNumberFormat="1" applyFont="1" applyFill="1" applyBorder="1" applyAlignment="1">
      <alignment horizontal="center" vertical="center" shrinkToFit="1" readingOrder="1"/>
    </xf>
    <xf numFmtId="2" fontId="24" fillId="7" borderId="10" xfId="98" applyNumberFormat="1" applyFont="1" applyFill="1" applyBorder="1" applyAlignment="1">
      <alignment horizontal="right" vertical="center" shrinkToFit="1" readingOrder="1"/>
    </xf>
    <xf numFmtId="2" fontId="24" fillId="7" borderId="11" xfId="98" applyNumberFormat="1" applyFont="1" applyFill="1" applyBorder="1" applyAlignment="1">
      <alignment horizontal="right" vertical="center" shrinkToFit="1" readingOrder="1"/>
    </xf>
    <xf numFmtId="2" fontId="24" fillId="7" borderId="5" xfId="98" applyNumberFormat="1" applyFont="1" applyFill="1" applyBorder="1" applyAlignment="1">
      <alignment horizontal="center" vertical="center" shrinkToFit="1" readingOrder="1"/>
    </xf>
    <xf numFmtId="2" fontId="24" fillId="7" borderId="6" xfId="98" applyNumberFormat="1" applyFont="1" applyFill="1" applyBorder="1" applyAlignment="1">
      <alignment horizontal="center" vertical="center" shrinkToFit="1" readingOrder="1"/>
    </xf>
  </cellXfs>
  <cellStyles count="290">
    <cellStyle name="Accent1 2" xfId="147" xr:uid="{124A8557-AE25-4E3E-9AA9-3FC21096618A}"/>
    <cellStyle name="Comma" xfId="289" builtinId="3"/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2 2 2" xfId="143" xr:uid="{014FAC30-F5F8-4526-A1DF-672A1FE13369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526740D3-62A0-46B6-9F2C-6A28EE5990D2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3 2 3" xfId="198" xr:uid="{1660B296-61E6-493C-B910-79A9987258CC}"/>
    <cellStyle name="Comma 3 2 4" xfId="230" xr:uid="{0E54A7B0-10BF-41AF-84E5-BE973DE775E4}"/>
    <cellStyle name="Comma 3 3" xfId="118" xr:uid="{E893A94A-E3CD-41E7-BEB0-6D59A00B80F5}"/>
    <cellStyle name="Comma 3 4" xfId="214" xr:uid="{6C2ED3CC-B0E1-4483-AC8F-D1735E24E460}"/>
    <cellStyle name="Comma 3 5" xfId="253" xr:uid="{684472BE-2053-4A69-A18B-CFF7F04FCB16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3 2" xfId="146" xr:uid="{B0EDBACD-DCF4-4FB4-8DA2-E15D4B44E3E6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2 2" xfId="248" xr:uid="{3679587C-B3F4-43E8-B8DD-397D87AF72A6}"/>
    <cellStyle name="Normal 3 3" xfId="33" xr:uid="{242A0002-F2F3-4B9C-86F9-8F3EA09C7209}"/>
    <cellStyle name="Normal 3 3 2" xfId="246" xr:uid="{27CFCB15-684E-47FA-9C3F-94CF2E79902A}"/>
    <cellStyle name="Normal 3 4" xfId="243" xr:uid="{1C216D20-60A1-45CB-B0B6-1ED475015937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Normal 5 2 2" xfId="139" xr:uid="{967AD6E8-624D-4632-B102-AC02E4564FDC}"/>
    <cellStyle name="Normal 5 3" xfId="188" xr:uid="{BD8D4298-DAF3-4503-AE10-02913D96BA1A}"/>
    <cellStyle name="Normal 5 4" xfId="236" xr:uid="{40F51EC5-D0C0-41A3-AFDF-1760F632F07E}"/>
    <cellStyle name="Normal 6" xfId="107" xr:uid="{33F92009-2B35-422E-9875-417842BB3C54}"/>
    <cellStyle name="Normal 6 2" xfId="287" xr:uid="{EC531DA3-1461-4638-A343-BA4ABFA34DF9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29" xr:uid="{8B54E8F8-23A0-4A2B-8286-6D23E0695D2A}"/>
    <cellStyle name="خلية تدقيق 2" xfId="50" xr:uid="{E535B1EE-92E8-4B5F-940E-67EFC3FD9D9C}"/>
    <cellStyle name="عادي 2" xfId="21" xr:uid="{8D695A21-6A66-4AF1-A647-E585A88589AB}"/>
    <cellStyle name="عادي 2 2" xfId="16" xr:uid="{F27EFF53-04C2-4078-87D2-28B8931D1C8E}"/>
    <cellStyle name="عادي 2 2 10" xfId="106" xr:uid="{E96E8C88-28A3-4AD9-8D7B-0254C55AD61B}"/>
    <cellStyle name="عادي 2 2 11" xfId="108" xr:uid="{E7B27D32-0490-4F28-9500-769879E5D96A}"/>
    <cellStyle name="عادي 2 2 12" xfId="148" xr:uid="{2EA1A225-CEA4-4DB9-B615-D08C15C1159F}"/>
    <cellStyle name="عادي 2 2 13" xfId="204" xr:uid="{7A03E677-1B44-44CA-B4EF-6687428F33FF}"/>
    <cellStyle name="عادي 2 2 14" xfId="241" xr:uid="{5E3F6446-4A8D-4DF9-9B6C-8433CCAF726E}"/>
    <cellStyle name="عادي 2 2 2" xfId="20" xr:uid="{D9C0F132-3881-46DF-8743-6309B86361C3}"/>
    <cellStyle name="عادي 2 2 2 10" xfId="206" xr:uid="{B401C78C-77EC-4856-9314-D21AFED4FDD0}"/>
    <cellStyle name="عادي 2 2 2 11" xfId="244" xr:uid="{ADF9E36A-8CC9-4D7A-9E5C-AB08D983D4C0}"/>
    <cellStyle name="عادي 2 2 2 2" xfId="49" xr:uid="{9255864F-AE7B-45A8-A2C9-0A18BB931B59}"/>
    <cellStyle name="عادي 2 2 2 2 2" xfId="126" xr:uid="{D5BBE204-7D45-4BB1-B5A2-3E90BC4D188D}"/>
    <cellStyle name="عادي 2 2 2 2 3" xfId="156" xr:uid="{E53F5C83-9B5C-4231-AC6F-CC0F00034BDA}"/>
    <cellStyle name="عادي 2 2 2 2 4" xfId="222" xr:uid="{1ADC0710-1FCD-41E9-BCA2-0362ABD351D3}"/>
    <cellStyle name="عادي 2 2 2 2 5" xfId="247" xr:uid="{6418C23D-ABFE-4937-8DF8-42BD21F73F60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2 2 2" xfId="136" xr:uid="{CE8C3C08-7989-49E7-BBE7-52505DD24E9C}"/>
    <cellStyle name="عادي 2 2 2 3 2 2 2 3" xfId="201" xr:uid="{111B85A2-6579-4D25-861D-A3C867EB3A7F}"/>
    <cellStyle name="عادي 2 2 2 3 2 2 2 4" xfId="233" xr:uid="{247DD9B3-03FB-486D-93A0-7CA8D3E9DD14}"/>
    <cellStyle name="عادي 2 2 2 3 2 2 3" xfId="121" xr:uid="{7AF64049-75F3-4313-898A-17E4962DAD6F}"/>
    <cellStyle name="عادي 2 2 2 3 2 2 4" xfId="182" xr:uid="{DDF91138-7AD9-4392-A03E-6780BA80E0B4}"/>
    <cellStyle name="عادي 2 2 2 3 2 2 5" xfId="217" xr:uid="{E59A6471-B5F6-44CB-9F2D-9ABBF42961A1}"/>
    <cellStyle name="عادي 2 2 2 3 2 3" xfId="93" xr:uid="{47CA3D19-170B-4CA2-BD65-0289FC81ECE9}"/>
    <cellStyle name="عادي 2 2 2 3 2 3 2" xfId="132" xr:uid="{D539A730-9E87-4A79-AC14-BE4A9C97CC66}"/>
    <cellStyle name="عادي 2 2 2 3 2 3 3" xfId="196" xr:uid="{B0CDB4DE-197F-4B05-90FB-9367D8B3E9C1}"/>
    <cellStyle name="عادي 2 2 2 3 2 3 4" xfId="228" xr:uid="{33748489-CA7E-497B-86D0-E46BD36EE138}"/>
    <cellStyle name="عادي 2 2 2 3 2 4" xfId="116" xr:uid="{699FF6C4-C388-4220-9F9E-71120BE04860}"/>
    <cellStyle name="عادي 2 2 2 3 2 5" xfId="174" xr:uid="{5B45D509-CE6B-472E-8DD5-4C319FF88C28}"/>
    <cellStyle name="عادي 2 2 2 3 2 6" xfId="212" xr:uid="{BA21D37A-B214-4F4C-88E1-348C13DF31F0}"/>
    <cellStyle name="عادي 2 2 2 3 3" xfId="159" xr:uid="{BFD80318-2396-44F8-83A7-36810C309A56}"/>
    <cellStyle name="عادي 2 2 2 3 4" xfId="262" xr:uid="{454E2305-26CE-4564-83A9-CFB392474391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2 2 2" xfId="137" xr:uid="{3865CC9D-7AC6-4DE3-9D26-25303D1074F6}"/>
    <cellStyle name="عادي 2 2 2 4 2 2 2 3" xfId="202" xr:uid="{1A13F0E9-243C-4B27-B16E-C6952C03D0F1}"/>
    <cellStyle name="عادي 2 2 2 4 2 2 2 4" xfId="234" xr:uid="{0FFCC3DF-3968-461E-90DF-88F79AB72FBA}"/>
    <cellStyle name="عادي 2 2 2 4 2 2 3" xfId="122" xr:uid="{140C8A27-E1A6-45D2-A451-0034288FE514}"/>
    <cellStyle name="عادي 2 2 2 4 2 2 4" xfId="181" xr:uid="{52EA21D5-5BC5-42B4-A414-88FAE3A5E744}"/>
    <cellStyle name="عادي 2 2 2 4 2 2 5" xfId="218" xr:uid="{41914422-A26C-4513-9860-7E5BA2B42BFD}"/>
    <cellStyle name="عادي 2 2 2 4 2 2 6" xfId="288" xr:uid="{3F6A0217-D5BC-4DAB-A96C-19DC1A1514F3}"/>
    <cellStyle name="عادي 2 2 2 4 2 3" xfId="90" xr:uid="{1B12B0F7-A03E-40CA-941D-7F3758CC4BB7}"/>
    <cellStyle name="عادي 2 2 2 4 2 3 2" xfId="129" xr:uid="{FBD4F6B3-083F-4098-99B4-7EEB8A67D14A}"/>
    <cellStyle name="عادي 2 2 2 4 2 3 3" xfId="193" xr:uid="{02F47A70-C867-479A-88B0-324089517A7D}"/>
    <cellStyle name="عادي 2 2 2 4 2 3 4" xfId="225" xr:uid="{F566DC39-EBE6-4A86-A99B-0AB8C4C72173}"/>
    <cellStyle name="عادي 2 2 2 4 2 4" xfId="113" xr:uid="{E6FD0AF9-3F57-4F9C-896B-86D6947AC219}"/>
    <cellStyle name="عادي 2 2 2 4 2 5" xfId="173" xr:uid="{FF503B3E-48D3-48DA-910D-490A231D4DC3}"/>
    <cellStyle name="عادي 2 2 2 4 2 6" xfId="209" xr:uid="{D766BECA-D0B1-418D-8705-3A4FBDB9C6AB}"/>
    <cellStyle name="عادي 2 2 2 4 3" xfId="164" xr:uid="{13786E91-965A-43DC-AC61-95594AC31895}"/>
    <cellStyle name="عادي 2 2 2 5" xfId="61" xr:uid="{D2A6215C-2D5E-4EAA-82F0-6C2B05A60E24}"/>
    <cellStyle name="عادي 2 2 2 5 2" xfId="92" xr:uid="{841CF7A2-11A0-4EEC-9818-E35680066203}"/>
    <cellStyle name="عادي 2 2 2 5 2 2" xfId="131" xr:uid="{52859D5C-955E-4746-813A-45940C770E99}"/>
    <cellStyle name="عادي 2 2 2 5 2 3" xfId="195" xr:uid="{E9265E5B-109D-4590-8766-A475F5BD5797}"/>
    <cellStyle name="عادي 2 2 2 5 2 4" xfId="227" xr:uid="{CB2A6DE5-80B7-4820-8978-32BF5DD7D2F5}"/>
    <cellStyle name="عادي 2 2 2 5 3" xfId="115" xr:uid="{12EC9710-70B7-42F0-912A-C76E36EC012F}"/>
    <cellStyle name="عادي 2 2 2 5 4" xfId="165" xr:uid="{2DF0C5C8-390E-4EC8-9213-A25EB0118918}"/>
    <cellStyle name="عادي 2 2 2 5 5" xfId="211" xr:uid="{8C9E6CD0-D7F4-4216-BFFD-B3AA6FCEB5FE}"/>
    <cellStyle name="عادي 2 2 2 5 6" xfId="283" xr:uid="{12CC0F17-5465-4B64-8508-5311E785B2CC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2 2 2" xfId="138" xr:uid="{9CA128C1-896A-482F-895D-B5B1D0477481}"/>
    <cellStyle name="عادي 2 2 2 6 2 2 3" xfId="203" xr:uid="{818EFCB0-DABB-4AC6-A6FD-6DD39A74E6B1}"/>
    <cellStyle name="عادي 2 2 2 6 2 2 4" xfId="235" xr:uid="{7D6FF262-5426-4B4C-88EC-1B295E7C818C}"/>
    <cellStyle name="عادي 2 2 2 6 2 3" xfId="123" xr:uid="{77673F9D-1EF1-4D6D-85A0-306B182D1E05}"/>
    <cellStyle name="عادي 2 2 2 6 2 4" xfId="177" xr:uid="{5B0395FB-C8AC-498F-96C3-64306656701B}"/>
    <cellStyle name="عادي 2 2 2 6 2 5" xfId="219" xr:uid="{BBDE627B-6694-4802-B3F3-FB57B66E1DAD}"/>
    <cellStyle name="عادي 2 2 2 6 2 6" xfId="282" xr:uid="{53E737A9-A4EA-4FC8-8E72-12C631B1F9A8}"/>
    <cellStyle name="عادي 2 2 2 6 3" xfId="74" xr:uid="{2C569755-3105-40D8-9707-10D6F811BCB9}"/>
    <cellStyle name="عادي 2 2 2 6 3 2" xfId="133" xr:uid="{4C8EB793-CE5F-41E7-9E17-1B90E4D0D2AA}"/>
    <cellStyle name="عادي 2 2 2 6 3 3" xfId="179" xr:uid="{7075B2A6-A563-4F5D-AF4E-1746AD23A540}"/>
    <cellStyle name="عادي 2 2 2 6 3 4" xfId="229" xr:uid="{9FA5457E-7AE1-4C02-8208-7D3B1ECF2161}"/>
    <cellStyle name="عادي 2 2 2 6 4" xfId="94" xr:uid="{C8A42D9F-5278-4961-A8FD-34A42C4D89BA}"/>
    <cellStyle name="عادي 2 2 2 6 4 2" xfId="197" xr:uid="{71E4ACC7-0909-4D29-A76B-DBBDDCA92444}"/>
    <cellStyle name="عادي 2 2 2 6 5" xfId="117" xr:uid="{B8F3CC4C-5382-4E17-AB46-DE87A21EA983}"/>
    <cellStyle name="عادي 2 2 2 6 6" xfId="171" xr:uid="{5FED3A61-27C7-4718-8281-BBA3E91CB68A}"/>
    <cellStyle name="عادي 2 2 2 6 7" xfId="213" xr:uid="{AC4BD6EA-2A46-42CD-8D7B-FA477BD4D7A9}"/>
    <cellStyle name="عادي 2 2 2 6 8" xfId="285" xr:uid="{F71021B7-C133-4650-985F-40CC60C10336}"/>
    <cellStyle name="عادي 2 2 2 7" xfId="86" xr:uid="{A22293ED-EC7E-49E2-A20A-E0C40A24B677}"/>
    <cellStyle name="عادي 2 2 2 7 2" xfId="190" xr:uid="{FCD71D09-B578-44B7-89DA-8BCD2A788E12}"/>
    <cellStyle name="عادي 2 2 2 8" xfId="110" xr:uid="{728224A2-EA57-4DDF-961D-B59D78D60D61}"/>
    <cellStyle name="عادي 2 2 2 9" xfId="150" xr:uid="{796DA6EA-8FA1-4185-8E79-0D51FC2B4B43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2 2 2" xfId="130" xr:uid="{87D1FECF-CC69-4466-A576-85431EDFF25E}"/>
    <cellStyle name="عادي 2 2 3 2 2 2 2 3" xfId="194" xr:uid="{47A8B69E-998A-4D98-BFF6-32F19D9E1BAE}"/>
    <cellStyle name="عادي 2 2 3 2 2 2 2 4" xfId="226" xr:uid="{0C2C9065-80E7-42E5-9399-67DFC0524C69}"/>
    <cellStyle name="عادي 2 2 3 2 2 2 2 5" xfId="261" xr:uid="{20883330-30EE-456D-8396-046F7D67C740}"/>
    <cellStyle name="عادي 2 2 3 2 2 2 3" xfId="114" xr:uid="{A87CAEC7-0043-40C3-93D6-CC27AE9AB43C}"/>
    <cellStyle name="عادي 2 2 3 2 2 2 3 2" xfId="278" xr:uid="{538448FA-2129-4F6C-B05B-728760796E68}"/>
    <cellStyle name="عادي 2 2 3 2 2 2 3 3" xfId="270" xr:uid="{D62355B7-EF20-4EBE-8C88-1CA62F0E2AB1}"/>
    <cellStyle name="عادي 2 2 3 2 2 2 4" xfId="166" xr:uid="{BC189C92-858F-4536-B90A-D4887ECBF4DF}"/>
    <cellStyle name="عادي 2 2 3 2 2 2 5" xfId="210" xr:uid="{45E37C28-2109-4885-B35F-29C77141A956}"/>
    <cellStyle name="عادي 2 2 3 2 2 2 6" xfId="255" xr:uid="{0523C68F-70E2-430C-B0F4-65ED29044200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2 2 2" xfId="135" xr:uid="{8A883787-9344-454F-8D02-BF8D550CC76C}"/>
    <cellStyle name="عادي 2 2 3 2 2 3 2 2 3" xfId="200" xr:uid="{9D5D9FDC-DF52-471B-96D7-345AF78C5546}"/>
    <cellStyle name="عادي 2 2 3 2 2 3 2 2 4" xfId="232" xr:uid="{38CF6873-16E5-4DB2-874D-DF2E2438BC4A}"/>
    <cellStyle name="عادي 2 2 3 2 2 3 2 3" xfId="120" xr:uid="{05EBC738-B1AC-4ED9-86F7-31FA0C03853C}"/>
    <cellStyle name="عادي 2 2 3 2 2 3 2 4" xfId="180" xr:uid="{B0F5F505-F815-45BF-A020-282A9E0FC8AA}"/>
    <cellStyle name="عادي 2 2 3 2 2 3 2 5" xfId="216" xr:uid="{5D9E595F-10C6-4E6F-86F1-C574E0695D6B}"/>
    <cellStyle name="عادي 2 2 3 2 2 3 3" xfId="89" xr:uid="{F0A2C12D-98C2-4487-8DA0-392641152666}"/>
    <cellStyle name="عادي 2 2 3 2 2 3 3 2" xfId="128" xr:uid="{E3876DBB-E92C-4C2D-AE09-432F04E997FE}"/>
    <cellStyle name="عادي 2 2 3 2 2 3 3 3" xfId="192" xr:uid="{588A6405-7C47-4152-8C50-A669394341FD}"/>
    <cellStyle name="عادي 2 2 3 2 2 3 3 4" xfId="224" xr:uid="{0EF1063F-F7FC-4B86-AA7E-B163C97E7F8C}"/>
    <cellStyle name="عادي 2 2 3 2 2 3 4" xfId="112" xr:uid="{68EB1B6E-24B1-4198-90B6-0ACDA8335EC1}"/>
    <cellStyle name="عادي 2 2 3 2 2 3 5" xfId="172" xr:uid="{82B22EDC-703B-4F74-841B-2533764B3F7F}"/>
    <cellStyle name="عادي 2 2 3 2 2 3 6" xfId="208" xr:uid="{6C29E17A-C0B2-4D8D-9A00-3E9127D2623B}"/>
    <cellStyle name="عادي 2 2 3 2 2 4" xfId="142" xr:uid="{0D7AE695-338F-4CE9-B71D-7FAA1FA16C0B}"/>
    <cellStyle name="عادي 2 2 3 2 2 5" xfId="151" xr:uid="{43941FBA-BDF5-4740-98EA-F7EDAC1C425E}"/>
    <cellStyle name="عادي 2 2 3 2 2 6" xfId="238" xr:uid="{7262D8B6-2AFD-425F-B629-A5921688BABD}"/>
    <cellStyle name="عادي 2 2 3 2 2 7" xfId="250" xr:uid="{8475B07A-39C1-482D-9A9A-B66D114B198E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2 2 2" xfId="168" xr:uid="{8840D841-DB96-434E-8BA8-B302B809347B}"/>
    <cellStyle name="عادي 2 2 3 2 3 2 2 2 2" xfId="265" xr:uid="{79339D0D-6034-4E7C-893A-9D4A88E02204}"/>
    <cellStyle name="عادي 2 2 3 2 3 2 2 3" xfId="258" xr:uid="{818D7B94-FA32-4D5B-9AD5-264C116EF0F2}"/>
    <cellStyle name="عادي 2 2 3 2 3 2 3" xfId="158" xr:uid="{B372DA0F-8BCB-4AC1-AC23-4238BEF53B17}"/>
    <cellStyle name="عادي 2 2 3 2 3 3" xfId="63" xr:uid="{DC3F08D2-D809-4D5A-A406-4F9E84FE628C}"/>
    <cellStyle name="عادي 2 2 3 2 3 3 2" xfId="167" xr:uid="{E8AEB0BB-B4D4-4A46-9752-44E84C3DD153}"/>
    <cellStyle name="عادي 2 2 3 2 3 3 3" xfId="284" xr:uid="{DD84FF31-8F47-4100-B10E-D50D9B6E7DA9}"/>
    <cellStyle name="عادي 2 2 3 2 3 4" xfId="154" xr:uid="{C392116C-761B-4052-AAF5-6592DF866FDF}"/>
    <cellStyle name="عادي 2 2 3 2 4" xfId="134" xr:uid="{26883273-6864-4A33-91DB-597AE372602A}"/>
    <cellStyle name="عادي 2 2 3 2 5" xfId="149" xr:uid="{6AFACD6D-5E35-4A07-ABF6-12ACE813E8F0}"/>
    <cellStyle name="عادي 2 2 3 2 6" xfId="231" xr:uid="{99CA319F-538F-4619-A379-410190813AC8}"/>
    <cellStyle name="عادي 2 2 3 2 7" xfId="242" xr:uid="{49065671-276E-4801-A460-51C934D3D8FD}"/>
    <cellStyle name="عادي 2 2 3 3" xfId="100" xr:uid="{3192ECB0-BF89-4B60-A167-3B1B27D29466}"/>
    <cellStyle name="عادي 2 2 3 3 2" xfId="199" xr:uid="{D57EAD39-660A-4FD8-AEB0-CD99B648DF38}"/>
    <cellStyle name="عادي 2 2 3 3 2 2" xfId="272" xr:uid="{3AA0CC7A-D3AE-4A56-9855-CDF4D301E3C9}"/>
    <cellStyle name="عادي 2 2 3 3 3" xfId="79" xr:uid="{4ADA2DEF-BAA9-4E85-B874-20D7D2FB07E8}"/>
    <cellStyle name="عادي 2 2 3 3 3 2" xfId="184" xr:uid="{E6606C9E-96FD-4686-AF87-BC5A704A09D7}"/>
    <cellStyle name="عادي 2 2 3 3 3 3" xfId="273" xr:uid="{83A13624-01E1-4AC5-BC49-5AB983D2EE6C}"/>
    <cellStyle name="عادي 2 2 3 3 4" xfId="276" xr:uid="{A01E13C8-88A8-4CFC-BF97-95284E82CF9E}"/>
    <cellStyle name="عادي 2 2 3 3 5" xfId="279" xr:uid="{73D16E8E-46BF-486E-B746-BBB39B7D9A04}"/>
    <cellStyle name="عادي 2 2 3 3 6" xfId="268" xr:uid="{6C623F50-A263-4EA7-B10A-8E20050E32E7}"/>
    <cellStyle name="عادي 2 2 3 4" xfId="119" xr:uid="{46EBC403-956D-4EEE-AA5D-100862D4ECEA}"/>
    <cellStyle name="عادي 2 2 3 5" xfId="152" xr:uid="{8A5DC32E-85A8-44CE-A357-5143698BEDF6}"/>
    <cellStyle name="عادي 2 2 3 6" xfId="215" xr:uid="{FE6670E7-EE3E-42F1-B8D5-98508687E73A}"/>
    <cellStyle name="عادي 2 2 3 7" xfId="245" xr:uid="{CCDB1449-8155-4A53-AEFF-4F350880B3C1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4 2 2 2" xfId="169" xr:uid="{55A8959D-94B5-44F0-AFCC-6D35E7C017D3}"/>
    <cellStyle name="عادي 2 2 4 2 2 3" xfId="266" xr:uid="{BE9F1E20-52AC-4E80-8683-FD9B54901B52}"/>
    <cellStyle name="عادي 2 2 4 2 3" xfId="157" xr:uid="{BCA09D08-2A5D-4F4E-ABE9-0AFDE146511A}"/>
    <cellStyle name="عادي 2 2 4 2 3 2" xfId="269" xr:uid="{452F83F3-3931-4E34-B5E3-91D89762373C}"/>
    <cellStyle name="عادي 2 2 4 2 4" xfId="259" xr:uid="{C8C0420E-3773-47DD-8FBC-C87B52224A65}"/>
    <cellStyle name="عادي 2 2 4 3" xfId="124" xr:uid="{FB998D1F-89D2-4746-AA95-E187A95E6330}"/>
    <cellStyle name="عادي 2 2 4 4" xfId="153" xr:uid="{EBB441F6-E69F-483E-B259-53B65F5B0D22}"/>
    <cellStyle name="عادي 2 2 4 5" xfId="220" xr:uid="{51CBB510-3DDC-4F3D-9EF6-D71BA9979AC5}"/>
    <cellStyle name="عادي 2 2 4 6" xfId="249" xr:uid="{C80AC7E2-9303-46F8-9B17-120806EB7FA9}"/>
    <cellStyle name="عادي 2 2 5" xfId="48" xr:uid="{F30B7B02-D1D7-4144-B987-E338CDDBFDF2}"/>
    <cellStyle name="عادي 2 2 5 2" xfId="140" xr:uid="{52E5BC16-70E6-435F-9A75-02E3A3C214CB}"/>
    <cellStyle name="عادي 2 2 5 2 2" xfId="80" xr:uid="{E6141616-1596-4E17-8171-C046A0725F74}"/>
    <cellStyle name="عادي 2 2 5 2 2 2" xfId="185" xr:uid="{2D618891-A8ED-4737-9972-918076BDC345}"/>
    <cellStyle name="عادي 2 2 5 2 2 3" xfId="263" xr:uid="{C91A4026-BE90-4A24-B776-88D62ACB1C1A}"/>
    <cellStyle name="عادي 2 2 5 2 3" xfId="256" xr:uid="{DD3409C1-B9A9-4844-AAD1-A4E91ED44D91}"/>
    <cellStyle name="عادي 2 2 5 3" xfId="155" xr:uid="{A48F2A9B-60F6-47A3-AB49-64C4EBF80491}"/>
    <cellStyle name="عادي 2 2 5 4" xfId="251" xr:uid="{C97B2988-E78E-4209-9FAF-F0341DD233C8}"/>
    <cellStyle name="عادي 2 2 6" xfId="56" xr:uid="{B5A34A43-C7EC-4C25-97D6-F7C0A9C43D98}"/>
    <cellStyle name="عادي 2 2 6 2" xfId="162" xr:uid="{686122C8-2A1C-4FEA-BEDA-399464C6124D}"/>
    <cellStyle name="عادي 2 2 6 2 2" xfId="81" xr:uid="{143503C1-F772-4984-9707-56A2DE9C0B32}"/>
    <cellStyle name="عادي 2 2 6 2 2 2" xfId="186" xr:uid="{D2E7B8F0-53EE-4597-B56D-3F1112D64029}"/>
    <cellStyle name="عادي 2 2 6 2 2 3" xfId="264" xr:uid="{685F8808-A03C-442E-BF94-DD649BFC0CDF}"/>
    <cellStyle name="عادي 2 2 6 2 3" xfId="257" xr:uid="{4F05D779-C708-4861-9BDA-7C3D551D931B}"/>
    <cellStyle name="عادي 2 2 6 3" xfId="252" xr:uid="{11398E4E-3607-4BE1-994D-265A0E233530}"/>
    <cellStyle name="عادي 2 2 7" xfId="54" xr:uid="{6141EF86-6BAB-4FA7-87D6-F687064E0E73}"/>
    <cellStyle name="عادي 2 2 7 2" xfId="160" xr:uid="{C4470AB2-E90C-49CB-ABA8-22A022209EC6}"/>
    <cellStyle name="عادي 2 2 7 2 2" xfId="82" xr:uid="{073C4F37-3104-48CF-AC38-B24391551D34}"/>
    <cellStyle name="عادي 2 2 7 2 2 2" xfId="187" xr:uid="{FFCB6ADA-3111-4797-9C39-70E953CE64BA}"/>
    <cellStyle name="عادي 2 2 7 2 2 3" xfId="277" xr:uid="{B8D14CE5-22CD-4A9A-AD9D-D8A2911A9CF0}"/>
    <cellStyle name="عادي 2 2 7 2 3" xfId="271" xr:uid="{2B3E0E7E-699C-4A44-8AC7-03D479EAFE1C}"/>
    <cellStyle name="عادي 2 2 7 3" xfId="254" xr:uid="{A8366CFF-67F2-4C6C-AD86-1D32B335AF10}"/>
    <cellStyle name="عادي 2 2 8" xfId="25" xr:uid="{640C29D8-C4F4-4C6B-B98C-05DFB90F89B6}"/>
    <cellStyle name="عادي 2 2 8 2" xfId="70" xr:uid="{67D8B3CC-E3FC-4E41-98E1-24B10C40C833}"/>
    <cellStyle name="عادي 2 2 8 2 2" xfId="175" xr:uid="{61E094D9-C814-41D6-ACC7-75975EDF90F4}"/>
    <cellStyle name="عادي 2 2 8 2 3" xfId="286" xr:uid="{D3862DCA-3DA5-4612-9589-8B89A5E99C22}"/>
    <cellStyle name="عادي 2 2 8 3" xfId="71" xr:uid="{BF58C020-A1EC-411C-8F85-AB156986DF3F}"/>
    <cellStyle name="عادي 2 2 8 3 2" xfId="176" xr:uid="{0740E390-9188-4CF8-AC3E-319D43F41657}"/>
    <cellStyle name="عادي 2 2 8 3 3" xfId="281" xr:uid="{9213BCD7-3B57-4AF9-A3E3-B607E051A0AF}"/>
    <cellStyle name="عادي 2 2 8 4" xfId="73" xr:uid="{91052BC2-B905-4ED4-A716-C27EC31ED8C6}"/>
    <cellStyle name="عادي 2 2 8 4 2" xfId="178" xr:uid="{296B51AA-D3B2-4CB9-9003-7B547BAD29F6}"/>
    <cellStyle name="عادي 2 2 8 4 3" xfId="280" xr:uid="{5DC84CFB-32C3-413D-8FAA-309CCBB84417}"/>
    <cellStyle name="عادي 2 2 8 5" xfId="78" xr:uid="{823BC5DC-C352-4DED-9D13-0E131D7DD395}"/>
    <cellStyle name="عادي 2 2 8 5 2" xfId="183" xr:uid="{5FF87045-E255-4543-9F56-46C29ABB240E}"/>
    <cellStyle name="عادي 2 2 8 6" xfId="170" xr:uid="{16D2F410-6484-45F9-9BC4-725D6002B7CB}"/>
    <cellStyle name="عادي 2 2 8 7" xfId="260" xr:uid="{41AFD20A-64B4-470E-B9A1-5428F4D92A07}"/>
    <cellStyle name="عادي 2 2 9" xfId="84" xr:uid="{20CC95C6-9E7E-4647-85D2-4684355442BB}"/>
    <cellStyle name="عادي 2 2 9 2" xfId="189" xr:uid="{423F5300-B705-440E-AB9F-B7171F765D04}"/>
    <cellStyle name="عادي 2 2 9 2 2" xfId="274" xr:uid="{8098C398-8147-4814-B7D0-3035C972EBDD}"/>
    <cellStyle name="عادي 2 2 9 3" xfId="275" xr:uid="{8EE9B0C5-597D-496F-BFA9-234DE1B0A9D4}"/>
    <cellStyle name="عادي 2 2 9 4" xfId="267" xr:uid="{54686761-508C-43C5-ACBD-9725168D61AB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4" xfId="39" xr:uid="{1ADD5B13-5127-4632-BD09-60822F3F35CB}"/>
    <cellStyle name="عادي 2 4 2" xfId="125" xr:uid="{D29F8D2F-62E6-4916-843F-0F8B079955CD}"/>
    <cellStyle name="عادي 2 4 3" xfId="221" xr:uid="{CB655BA3-EAE1-41BB-94B4-FEDCBA5E0B25}"/>
    <cellStyle name="عادي 2 5" xfId="55" xr:uid="{D4D7A1CE-9653-4862-BC59-0AE4F64E5E03}"/>
    <cellStyle name="عادي 2 5 2" xfId="141" xr:uid="{8A90A7E7-A4E8-4719-91BA-7068C03658C4}"/>
    <cellStyle name="عادي 2 5 3" xfId="161" xr:uid="{A38E7D6E-F619-4785-AFAD-394E678E0DCD}"/>
    <cellStyle name="عادي 2 5 4" xfId="237" xr:uid="{87E169A9-6AE8-42C8-8783-6B9213E367E2}"/>
    <cellStyle name="عادي 2 6" xfId="28" xr:uid="{E1792458-B725-4A2F-BA92-CDB5C283DACD}"/>
    <cellStyle name="عادي 2 6 2" xfId="85" xr:uid="{226ED214-36F7-4650-9A52-81309C81D06E}"/>
    <cellStyle name="عادي 2 7" xfId="109" xr:uid="{596BFE8F-ED09-49DC-8DF2-0B0E329B3692}"/>
    <cellStyle name="عادي 2 8" xfId="205" xr:uid="{C5A78F9C-76CC-416D-9DFE-8B3D18052404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3 2" xfId="127" xr:uid="{D751524A-2290-4CF6-9F42-2FA24D86F6A6}"/>
    <cellStyle name="عادي 3 3 3" xfId="163" xr:uid="{5A82CF34-BEC0-4150-9CE9-4BD155E1077C}"/>
    <cellStyle name="عادي 3 3 4" xfId="223" xr:uid="{0798F6DC-322D-463D-AE76-8AABF2AA82C2}"/>
    <cellStyle name="عادي 3 4" xfId="88" xr:uid="{480285E4-F941-4CFD-B7D6-F841BCD2E56D}"/>
    <cellStyle name="عادي 3 4 2" xfId="144" xr:uid="{3D0C8019-849D-4A4E-9DAB-25F8547470F5}"/>
    <cellStyle name="عادي 3 4 3" xfId="191" xr:uid="{0B5C621B-41A4-48A8-896B-62F4229145D4}"/>
    <cellStyle name="عادي 3 4 4" xfId="239" xr:uid="{FCDFCDEA-E900-48CA-A45C-48ECC4D7A384}"/>
    <cellStyle name="عادي 3 5" xfId="111" xr:uid="{35C63B23-7DF2-4115-A58A-389994FF750A}"/>
    <cellStyle name="عادي 3 6" xfId="207" xr:uid="{350BAD93-0459-4500-89A0-C8E7E952C1BB}"/>
    <cellStyle name="عادي 4" xfId="38" xr:uid="{D0606748-77DB-4697-9C4D-15F7CDED558A}"/>
    <cellStyle name="عادي 4 2" xfId="60" xr:uid="{88D4B895-978E-45DF-AC05-7F586064A758}"/>
    <cellStyle name="عادي 5" xfId="145" xr:uid="{BFAB6062-F06E-4F51-B777-43166BD898BC}"/>
    <cellStyle name="عادي 5 2" xfId="240" xr:uid="{098431D7-201E-46DC-BDBE-B58AB1A458B4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EA913837-1401-43DC-BA22-056847F9FD42}"/>
  </tableStyles>
  <colors>
    <mruColors>
      <color rgb="FFCBA9E5"/>
      <color rgb="FFA3E7FF"/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1666875</xdr:colOff>
      <xdr:row>0</xdr:row>
      <xdr:rowOff>485775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655366F3-D3E3-477F-A779-72D5F3A56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6300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5" name="رسم 4">
          <a:extLst>
            <a:ext uri="{FF2B5EF4-FFF2-40B4-BE49-F238E27FC236}">
              <a16:creationId xmlns:a16="http://schemas.microsoft.com/office/drawing/2014/main" id="{7570A8DB-51F3-422F-B787-A41E29DF2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5881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4B4F6FA0-386E-4E15-B4E4-3A9FBC33F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8929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485775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73D00642-C0EF-4D51-9CC1-F6AABE84A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7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0CCDCE31-83B4-415C-B222-0949617E7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7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6274A9C1-5BFE-4509-850D-22FD98220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7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1</xdr:row>
      <xdr:rowOff>6350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F7D1402-5BE3-4E57-8ABC-55B0206B1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251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89ECA86-A01B-45AA-9C4E-FFFE86F65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410550" y="0"/>
          <a:ext cx="1663700" cy="4889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1</xdr:row>
      <xdr:rowOff>6350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41BB8D1A-1D11-4F0C-96E1-7EBB377EA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785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485775</xdr:rowOff>
    </xdr:to>
    <xdr:pic>
      <xdr:nvPicPr>
        <xdr:cNvPr id="6" name="رسم 5">
          <a:extLst>
            <a:ext uri="{FF2B5EF4-FFF2-40B4-BE49-F238E27FC236}">
              <a16:creationId xmlns:a16="http://schemas.microsoft.com/office/drawing/2014/main" id="{821214DE-0978-49E4-BD05-6FBF08135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823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7" name="رسم 4">
          <a:extLst>
            <a:ext uri="{FF2B5EF4-FFF2-40B4-BE49-F238E27FC236}">
              <a16:creationId xmlns:a16="http://schemas.microsoft.com/office/drawing/2014/main" id="{710034CD-E553-4150-9EBE-C312AAF17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665050" y="0"/>
          <a:ext cx="1663700" cy="48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1244600</xdr:colOff>
      <xdr:row>1</xdr:row>
      <xdr:rowOff>6350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A2F79925-E5A3-4D23-BC26-BCF868387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4804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6A60830D-2249-4460-96E1-28C7015C0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398350" y="0"/>
          <a:ext cx="1663700" cy="4889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7" name="رسم 4">
          <a:extLst>
            <a:ext uri="{FF2B5EF4-FFF2-40B4-BE49-F238E27FC236}">
              <a16:creationId xmlns:a16="http://schemas.microsoft.com/office/drawing/2014/main" id="{2599BF33-5372-41D8-8505-FA5D4A7B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2617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1</xdr:row>
      <xdr:rowOff>6350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1F7A2522-DAE6-47DD-B78F-A69EAD9DF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0839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6" name="رسم 4">
          <a:extLst>
            <a:ext uri="{FF2B5EF4-FFF2-40B4-BE49-F238E27FC236}">
              <a16:creationId xmlns:a16="http://schemas.microsoft.com/office/drawing/2014/main" id="{82807DE5-E5B4-4AC5-BEFC-ABEDEA4EA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29950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71387D88-14CC-4159-BDA5-1AB1D84A2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5604850" y="0"/>
          <a:ext cx="1663700" cy="4889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10A25BB5-CF62-4BFE-8532-645794451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56747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569B81A6-246E-4934-AAF2-260785D2F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55731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55A69142-EB88-46E3-9E34-3AFFF36F0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696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9CD8DA11-731A-488A-955D-EB372A2B9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696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B61BE70-8D15-46C4-98C4-32D83FA2C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449150" y="0"/>
          <a:ext cx="1663700" cy="48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485775</xdr:rowOff>
    </xdr:to>
    <xdr:pic>
      <xdr:nvPicPr>
        <xdr:cNvPr id="10" name="رسم 4">
          <a:extLst>
            <a:ext uri="{FF2B5EF4-FFF2-40B4-BE49-F238E27FC236}">
              <a16:creationId xmlns:a16="http://schemas.microsoft.com/office/drawing/2014/main" id="{004B1DC4-E658-45E9-84C1-9E3B86380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569300" y="0"/>
          <a:ext cx="1663700" cy="488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1</xdr:row>
      <xdr:rowOff>9525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59485411-75EB-4316-8958-871014774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963000" y="0"/>
          <a:ext cx="1663700" cy="48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1</xdr:row>
      <xdr:rowOff>9525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E50B2F45-5F55-4DD9-A8DE-77E8AF038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556600" y="0"/>
          <a:ext cx="1663700" cy="488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7" name="رسم 4">
          <a:extLst>
            <a:ext uri="{FF2B5EF4-FFF2-40B4-BE49-F238E27FC236}">
              <a16:creationId xmlns:a16="http://schemas.microsoft.com/office/drawing/2014/main" id="{F99D888C-A3AA-4E48-B754-FF7DAF8E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270850" y="0"/>
          <a:ext cx="1663700" cy="488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BD780DC-9A6A-4900-B984-756D4EEE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19989850" y="0"/>
          <a:ext cx="1590675" cy="482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485775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27EDAAD8-E16F-4EBD-89CF-6B248A752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5165475" y="0"/>
          <a:ext cx="1666875" cy="485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6" name="رسم 5">
          <a:extLst>
            <a:ext uri="{FF2B5EF4-FFF2-40B4-BE49-F238E27FC236}">
              <a16:creationId xmlns:a16="http://schemas.microsoft.com/office/drawing/2014/main" id="{786860FF-72D1-439F-9C20-A6F2ECFD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607150" y="0"/>
          <a:ext cx="1663700" cy="4889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35" totalsRowShown="0" headerRowDxfId="2">
  <tableColumns count="2">
    <tableColumn id="2" xr3:uid="{57E4411F-94BC-4E55-9389-331A3A42AAD2}" name="عنوان الجدول" dataDxfId="1" dataCellStyle="ارتباط تشعبي 2"/>
    <tableColumn id="3" xr3:uid="{260EE5F9-3977-4882-A762-A29377A7150B}" name="رقم الجدول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dimension ref="A1:D35"/>
  <sheetViews>
    <sheetView showGridLines="0" rightToLeft="1" view="pageBreakPreview" zoomScale="80" zoomScaleNormal="100" zoomScaleSheetLayoutView="80" workbookViewId="0">
      <selection activeCell="E23" sqref="E23"/>
    </sheetView>
  </sheetViews>
  <sheetFormatPr defaultColWidth="8.75" defaultRowHeight="14" x14ac:dyDescent="0.3"/>
  <cols>
    <col min="1" max="1" width="101.08203125" customWidth="1"/>
    <col min="2" max="2" width="13.83203125" customWidth="1"/>
  </cols>
  <sheetData>
    <row r="1" spans="1:4" ht="39" customHeight="1" x14ac:dyDescent="0.3"/>
    <row r="2" spans="1:4" ht="46" customHeight="1" x14ac:dyDescent="0.4">
      <c r="A2" s="112" t="s">
        <v>0</v>
      </c>
      <c r="B2" s="113"/>
      <c r="C2" s="40"/>
      <c r="D2" s="40"/>
    </row>
    <row r="4" spans="1:4" s="6" customFormat="1" ht="35.15" customHeight="1" x14ac:dyDescent="0.3">
      <c r="A4" s="17" t="s">
        <v>1</v>
      </c>
      <c r="B4" s="17" t="s">
        <v>2</v>
      </c>
    </row>
    <row r="5" spans="1:4" s="7" customFormat="1" ht="20.149999999999999" customHeight="1" x14ac:dyDescent="0.3">
      <c r="A5" s="18" t="s">
        <v>3</v>
      </c>
      <c r="B5" s="58">
        <v>1</v>
      </c>
    </row>
    <row r="6" spans="1:4" s="6" customFormat="1" ht="20.149999999999999" customHeight="1" x14ac:dyDescent="0.3">
      <c r="A6" s="73" t="s">
        <v>4</v>
      </c>
      <c r="B6" s="79" t="s">
        <v>5</v>
      </c>
    </row>
    <row r="7" spans="1:4" s="6" customFormat="1" ht="20.149999999999999" customHeight="1" x14ac:dyDescent="0.3">
      <c r="A7" s="72" t="s">
        <v>6</v>
      </c>
      <c r="B7" s="78">
        <v>1.2</v>
      </c>
    </row>
    <row r="8" spans="1:4" s="6" customFormat="1" ht="20.149999999999999" customHeight="1" x14ac:dyDescent="0.3">
      <c r="A8" s="73" t="s">
        <v>7</v>
      </c>
      <c r="B8" s="79">
        <v>1.3</v>
      </c>
    </row>
    <row r="9" spans="1:4" s="6" customFormat="1" ht="20.149999999999999" customHeight="1" x14ac:dyDescent="0.3">
      <c r="A9" s="72" t="s">
        <v>8</v>
      </c>
      <c r="B9" s="78">
        <v>1.4</v>
      </c>
    </row>
    <row r="10" spans="1:4" s="6" customFormat="1" ht="20.149999999999999" customHeight="1" x14ac:dyDescent="0.3">
      <c r="A10" s="73" t="s">
        <v>9</v>
      </c>
      <c r="B10" s="79">
        <v>1.5</v>
      </c>
    </row>
    <row r="11" spans="1:4" s="6" customFormat="1" ht="20.149999999999999" customHeight="1" x14ac:dyDescent="0.3">
      <c r="A11" s="18" t="s">
        <v>10</v>
      </c>
      <c r="B11" s="18">
        <v>2</v>
      </c>
    </row>
    <row r="12" spans="1:4" s="6" customFormat="1" ht="20.149999999999999" customHeight="1" x14ac:dyDescent="0.3">
      <c r="A12" s="72" t="s">
        <v>11</v>
      </c>
      <c r="B12" s="67">
        <v>2.1</v>
      </c>
    </row>
    <row r="13" spans="1:4" s="6" customFormat="1" ht="20.149999999999999" customHeight="1" x14ac:dyDescent="0.3">
      <c r="A13" s="73" t="s">
        <v>12</v>
      </c>
      <c r="B13" s="71">
        <v>2.2000000000000002</v>
      </c>
    </row>
    <row r="14" spans="1:4" s="6" customFormat="1" ht="20.149999999999999" customHeight="1" x14ac:dyDescent="0.3">
      <c r="A14" s="72" t="s">
        <v>13</v>
      </c>
      <c r="B14" s="67">
        <v>2.2999999999999998</v>
      </c>
    </row>
    <row r="15" spans="1:4" s="6" customFormat="1" ht="20.149999999999999" customHeight="1" x14ac:dyDescent="0.3">
      <c r="A15" s="73" t="s">
        <v>14</v>
      </c>
      <c r="B15" s="71">
        <v>2.4</v>
      </c>
    </row>
    <row r="16" spans="1:4" s="6" customFormat="1" ht="20.149999999999999" customHeight="1" x14ac:dyDescent="0.3">
      <c r="A16" s="72" t="s">
        <v>15</v>
      </c>
      <c r="B16" s="67">
        <v>2.5</v>
      </c>
    </row>
    <row r="17" spans="1:2" s="6" customFormat="1" ht="20.149999999999999" customHeight="1" x14ac:dyDescent="0.3">
      <c r="A17" s="73" t="s">
        <v>16</v>
      </c>
      <c r="B17" s="71">
        <v>2.6</v>
      </c>
    </row>
    <row r="18" spans="1:2" s="6" customFormat="1" ht="20.149999999999999" customHeight="1" x14ac:dyDescent="0.3">
      <c r="A18" s="72" t="s">
        <v>17</v>
      </c>
      <c r="B18" s="67">
        <v>2.7</v>
      </c>
    </row>
    <row r="19" spans="1:2" s="6" customFormat="1" ht="20.149999999999999" customHeight="1" x14ac:dyDescent="0.3">
      <c r="A19" s="73" t="s">
        <v>18</v>
      </c>
      <c r="B19" s="71">
        <v>2.8</v>
      </c>
    </row>
    <row r="20" spans="1:2" s="6" customFormat="1" ht="20.149999999999999" customHeight="1" x14ac:dyDescent="0.3">
      <c r="A20" s="72" t="s">
        <v>19</v>
      </c>
      <c r="B20" s="67">
        <v>2.9</v>
      </c>
    </row>
    <row r="21" spans="1:2" s="6" customFormat="1" ht="20.149999999999999" customHeight="1" x14ac:dyDescent="0.3">
      <c r="A21" s="73" t="s">
        <v>20</v>
      </c>
      <c r="B21" s="74">
        <v>2.1</v>
      </c>
    </row>
    <row r="22" spans="1:2" s="6" customFormat="1" ht="20.149999999999999" customHeight="1" x14ac:dyDescent="0.3">
      <c r="A22" s="72" t="s">
        <v>21</v>
      </c>
      <c r="B22" s="77">
        <v>2.11</v>
      </c>
    </row>
    <row r="23" spans="1:2" ht="21" x14ac:dyDescent="0.3">
      <c r="A23" s="18" t="s">
        <v>22</v>
      </c>
      <c r="B23" s="18">
        <v>3</v>
      </c>
    </row>
    <row r="24" spans="1:2" ht="19" x14ac:dyDescent="0.3">
      <c r="A24" s="72" t="s">
        <v>23</v>
      </c>
      <c r="B24" s="67">
        <v>3.1</v>
      </c>
    </row>
    <row r="25" spans="1:2" ht="19" x14ac:dyDescent="0.3">
      <c r="A25" s="73" t="s">
        <v>24</v>
      </c>
      <c r="B25" s="71">
        <v>3.2</v>
      </c>
    </row>
    <row r="26" spans="1:2" ht="19" x14ac:dyDescent="0.3">
      <c r="A26" s="72" t="s">
        <v>25</v>
      </c>
      <c r="B26" s="67">
        <v>3.3</v>
      </c>
    </row>
    <row r="27" spans="1:2" ht="19" x14ac:dyDescent="0.3">
      <c r="A27" s="73" t="s">
        <v>26</v>
      </c>
      <c r="B27" s="71">
        <v>3.4</v>
      </c>
    </row>
    <row r="28" spans="1:2" ht="19" x14ac:dyDescent="0.3">
      <c r="A28" s="72" t="s">
        <v>27</v>
      </c>
      <c r="B28" s="67">
        <v>3.5</v>
      </c>
    </row>
    <row r="29" spans="1:2" ht="19" x14ac:dyDescent="0.3">
      <c r="A29" s="73" t="s">
        <v>28</v>
      </c>
      <c r="B29" s="71">
        <v>3.6</v>
      </c>
    </row>
    <row r="30" spans="1:2" ht="19" x14ac:dyDescent="0.3">
      <c r="A30" s="72" t="s">
        <v>29</v>
      </c>
      <c r="B30" s="67">
        <v>3.7</v>
      </c>
    </row>
    <row r="31" spans="1:2" ht="19" x14ac:dyDescent="0.3">
      <c r="A31" s="73" t="s">
        <v>30</v>
      </c>
      <c r="B31" s="71">
        <v>3.8</v>
      </c>
    </row>
    <row r="32" spans="1:2" ht="19" x14ac:dyDescent="0.3">
      <c r="A32" s="72" t="s">
        <v>31</v>
      </c>
      <c r="B32" s="67">
        <v>3.9</v>
      </c>
    </row>
    <row r="33" spans="1:2" ht="19" x14ac:dyDescent="0.3">
      <c r="A33" s="73" t="s">
        <v>32</v>
      </c>
      <c r="B33" s="74">
        <v>3.1</v>
      </c>
    </row>
    <row r="34" spans="1:2" ht="19" x14ac:dyDescent="0.3">
      <c r="A34" s="72" t="s">
        <v>33</v>
      </c>
      <c r="B34" s="67">
        <v>3.11</v>
      </c>
    </row>
    <row r="35" spans="1:2" ht="19" x14ac:dyDescent="0.3">
      <c r="A35" s="73" t="s">
        <v>34</v>
      </c>
      <c r="B35" s="71">
        <v>3.12</v>
      </c>
    </row>
  </sheetData>
  <mergeCells count="1">
    <mergeCell ref="A2:B2"/>
  </mergeCells>
  <hyperlinks>
    <hyperlink ref="A10" location="'1.5'!A1" display="المؤشرات الرئيسية للمشتغلين في الأنشطة السياحية" xr:uid="{4121679F-5E0F-4083-AF62-602528B06349}"/>
    <hyperlink ref="A7" location="'1.2'!A1" display="معدل إشغال الغرف في مرافق الضيافة السياحية المرخصة" xr:uid="{0D5313D3-8FE4-4BD0-A5F4-CA994E943DC3}"/>
    <hyperlink ref="A8" location="'1.3'!A1" display="متوسط السعر اليومي للغرفة في مرافق الضيافة السياحية المرخصة" xr:uid="{54B50846-98DD-419F-8E99-8079942F40D6}"/>
    <hyperlink ref="A9" location="'1.4'!A1" display="متوسط مدة الإقامة في مرافق الضيافة السياحية المرخصة" xr:uid="{4E58FCED-F2D0-404F-9CF2-1B5F510BFDCC}"/>
    <hyperlink ref="A24" location="'3.1'!A1" display="عدد المشتغلين السعوديين في الأنشطة السياحية حسب النوع والنشاط للربع الثاني من عام 2025" xr:uid="{6D1E04AF-1FD1-4958-B784-26B912709735}"/>
    <hyperlink ref="A25" location="'3.2'!A1" display="عدد المشتغلين غير السعوديين في الأنشطة السياحية حسب النوع والنشاط للربع لثاني من عام 2025" xr:uid="{D8EEE03B-2E84-4FD8-919F-9E501B894626}"/>
    <hyperlink ref="A26" location="'3.3'!A1" display="إجمالي المشتغلين في الأنشطة السياحية حسب النوع والنشاط للربع لثاني من عام 2025" xr:uid="{7FD0619C-B8FC-4311-B81E-185985B60A79}"/>
    <hyperlink ref="A27" location="'3.4'!A1" display="عدد المشتغلين السعوديين في الأنشطة السياحية حسب النوع والمناطق الإدارية للربع الثاني من عام 2025" xr:uid="{700B790E-3551-4801-B083-80D36CD9939F}"/>
    <hyperlink ref="A28" location="'3.5'!A1" display="عدد المشتغلين غير السعوديين في الأنشطة السياحية حسب النوع والمناطق الإدارية للربع الثاني من عام 2025" xr:uid="{9D340094-2AF8-42D8-81AD-1839790D10E6}"/>
    <hyperlink ref="A29" location="'3.6'!A1" display="إجمالي المشتغلين في الأنشطة السياحية حسب النوع والمناطق الإدارية للربع الثاني من عام 2025" xr:uid="{D061EC42-D5D2-4D74-8078-7918D7886029}"/>
    <hyperlink ref="A30" location="'3.7'!A1" display="التغير عن الربع الثاني من عام 2024 في عدد المشتغلين السعوديين في الأنشطة السياحية حسب النشاط " xr:uid="{ADE2C9C1-9542-417F-AE8C-FB70810181E2}"/>
    <hyperlink ref="A31" location="'3.8'!A1" display="التغير عن الربع الثاني من عام 2024 في عدد المشتغلين غير السعوديين في الأنشطة السياحية حسب النشاط " xr:uid="{08660602-BBDF-45D1-80D9-512ADC3D63F7}"/>
    <hyperlink ref="A32" location="'3.9'!A1" display="التغير عن الربع الثاني من عام 2024 في إجمالي المشتغلين في الأنشطة السياحية حسب النشاط " xr:uid="{E14AD954-6024-419F-8CC5-4E2CA039095D}"/>
    <hyperlink ref="A33" location="'3.10'!A1" display="التغير عن الربع الثاني من عام 2024 في عدد المشتغلين السعوديين في الأنشطة السياحية حسب المناطق الإدارية " xr:uid="{34589FC2-1EDE-4D7C-9995-34D63B72A7C3}"/>
    <hyperlink ref="A34" location="'3.11'!A1" display="التغير عن الربع الثاني من عام 2024 في عدد المشتغلين غير السعوديين في الأنشطة السياحية حسب المناطق الإدارية " xr:uid="{55E593A8-96F2-4E4D-AFF4-AFE9EB437A76}"/>
    <hyperlink ref="A35" location="'3.12'!A1" display="التغير عن الربع الثاني من عام 2024 في إجمالي المشتغلين في الأنشطة السياحية حسب المناطق الإدارية " xr:uid="{3F3439D4-9363-4868-9D8B-4D513635AF8F}"/>
    <hyperlink ref="A6" location="'1.1'!A1" display="عدد مرافق الضيافة السياحية المرخصة " xr:uid="{D83E4B6A-409D-4D8F-940C-0B1AF00A8C51}"/>
    <hyperlink ref="A14" location="'2.3'!A1" display="معدل إشغال الغرف  في الشقق المخدومة ومرافق الضيافة الأخرى حسب المناطق الإدارية والشهر للربع الثاني من عام 2025" xr:uid="{8F4F369B-331C-44ED-8FA7-CEF83FD57929}"/>
    <hyperlink ref="A15" location="'2.4'!A1" display="معدل إشغال الغرف في الفنادق حسب المناطق الإدارية والشهر للربع الثاني من عام 2025" xr:uid="{12520088-7A96-4898-9735-BB6BD4E041BA}"/>
    <hyperlink ref="A16" location="'2.5'!A1" display="متوسط السعر اليومي للغرفة في الشقق المخدومة ومرافق الضيافة الأخرى حسب المناطق الإدارية والشهر للربع الثاني من عام 2025" xr:uid="{9B2E7775-0FC4-406B-B002-BE2F30E411AB}"/>
    <hyperlink ref="A17" location="'2.6'!A1" display="متوسط السعر اليومي للغرفة  في الفنادق حسب المناطق الإدارية والشهر للربع الثاني من عام 2025" xr:uid="{6031D5EF-EBDD-4A4D-8B74-D425181B1C8C}"/>
    <hyperlink ref="A18" location="'2.7'!A1" display="متوسط مدة الإقامة في الشقق المخدومة ومرافق الضيافة الأخرى حسب المناطق الإدارية والشهر للربع الثاني من عام 2025" xr:uid="{84FCDC54-6254-4C36-AAA9-76D944D5C7A5}"/>
    <hyperlink ref="A19" location="'2.8'!A1" display="متوسط مدة الإقامة في الفنادق حسب المناطق الإدارية والشهر للربع الثاني من عام 2025" xr:uid="{82EAC496-6063-4EE8-9EF5-4187C95289F6}"/>
    <hyperlink ref="A20" location="'2.9'!A1" display="التغير عن الربع الثاني من عام 2024 في معدل إشغال الغرف حسب الشهر ونوع المرفق" xr:uid="{060D6267-3EE4-4362-88E9-038B0DC89DBA}"/>
    <hyperlink ref="A21" location="'2.10 '!A1" display="التغير عن الربع الثاني من عام 2024 في متوسط السعر اليومي للغرفة حسب الشهر ونوع المرفق" xr:uid="{3ACD32B4-D18C-4564-AD57-F656F9C774A0}"/>
    <hyperlink ref="A22" location="'2.11'!A1" display="التغير عن الربع الثاني من عام 2024 في متوسط مدة الإقامة حسب الشهر ونوع المرفق " xr:uid="{DCA958F0-3C60-4128-972F-EF6D0E65E630}"/>
    <hyperlink ref="A13" location="'2.2'!A1" display="عدد الغرف المتاحة في مرافق الضيافة المرخصة حسب المناطق الإدارية ونوع المرفق للربع الثاني لعام 2025" xr:uid="{7DE80CC5-66A2-46B5-BED6-A164A28A77D7}"/>
    <hyperlink ref="A12" location="'2.1'!A1" display="عدد مرافق الضيافة السياحية المرخصة حسب المناطق الإدارية ونوع المرفق للربع الثاني لعام 2025" xr:uid="{55A5DFF1-8EEE-4429-9956-1108912A9684}"/>
  </hyperlinks>
  <pageMargins left="0.7" right="0.7" top="0.75" bottom="0.75" header="0.3" footer="0.3"/>
  <pageSetup scale="66" orientation="portrait" r:id="rId1"/>
  <headerFooter>
    <oddFooter>&amp;C_x000D_&amp;1#&amp;"Calibri"&amp;11&amp;Kffa500 CONFIDENTIAL▮▮مقيّد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F5C6-B352-45EC-B952-4124CD410FBB}">
  <sheetPr>
    <tabColor theme="3" tint="0.39997558519241921"/>
  </sheetPr>
  <dimension ref="A1:M36"/>
  <sheetViews>
    <sheetView showGridLines="0" rightToLeft="1" view="pageBreakPreview" zoomScale="80" zoomScaleNormal="100" zoomScaleSheetLayoutView="80" workbookViewId="0">
      <selection activeCell="C5" sqref="C5:F17"/>
    </sheetView>
  </sheetViews>
  <sheetFormatPr defaultColWidth="8.75" defaultRowHeight="14" x14ac:dyDescent="0.3"/>
  <cols>
    <col min="1" max="1" width="7.58203125" customWidth="1"/>
    <col min="2" max="2" width="23.75" customWidth="1"/>
    <col min="3" max="6" width="15.58203125" customWidth="1"/>
  </cols>
  <sheetData>
    <row r="1" spans="1:10" ht="39" customHeight="1" x14ac:dyDescent="0.3"/>
    <row r="2" spans="1:10" ht="46" customHeight="1" x14ac:dyDescent="0.3">
      <c r="A2" s="117" t="s">
        <v>14</v>
      </c>
      <c r="B2" s="117"/>
      <c r="C2" s="117"/>
      <c r="D2" s="117"/>
      <c r="E2" s="117"/>
      <c r="F2" s="117"/>
    </row>
    <row r="3" spans="1:10" x14ac:dyDescent="0.3">
      <c r="A3" s="19" t="s">
        <v>90</v>
      </c>
    </row>
    <row r="4" spans="1:10" ht="35.15" customHeight="1" x14ac:dyDescent="0.3">
      <c r="A4" s="127" t="s">
        <v>66</v>
      </c>
      <c r="B4" s="128"/>
      <c r="C4" s="31" t="s">
        <v>86</v>
      </c>
      <c r="D4" s="31" t="s">
        <v>87</v>
      </c>
      <c r="E4" s="31" t="s">
        <v>88</v>
      </c>
      <c r="F4" s="31" t="s">
        <v>89</v>
      </c>
      <c r="G4" s="131"/>
      <c r="H4" s="132"/>
      <c r="I4" s="132"/>
      <c r="J4" s="132"/>
    </row>
    <row r="5" spans="1:10" ht="16" customHeight="1" x14ac:dyDescent="0.5">
      <c r="A5" s="22">
        <v>1</v>
      </c>
      <c r="B5" s="50" t="s">
        <v>70</v>
      </c>
      <c r="C5" s="90">
        <v>0.66139393418770842</v>
      </c>
      <c r="D5" s="91">
        <v>0.7334676248795533</v>
      </c>
      <c r="E5" s="91">
        <v>0.63003222548217974</v>
      </c>
      <c r="F5" s="28">
        <v>0.67588220566891688</v>
      </c>
    </row>
    <row r="6" spans="1:10" ht="16" customHeight="1" x14ac:dyDescent="0.5">
      <c r="A6" s="24">
        <v>2</v>
      </c>
      <c r="B6" s="51" t="s">
        <v>71</v>
      </c>
      <c r="C6" s="55">
        <v>0.45893186590257035</v>
      </c>
      <c r="D6" s="89">
        <v>0.53424899751984967</v>
      </c>
      <c r="E6" s="89">
        <v>0.54646835655424519</v>
      </c>
      <c r="F6" s="26">
        <v>0.51434803955177599</v>
      </c>
    </row>
    <row r="7" spans="1:10" ht="16" customHeight="1" x14ac:dyDescent="0.5">
      <c r="A7" s="22">
        <v>3</v>
      </c>
      <c r="B7" s="50" t="s">
        <v>72</v>
      </c>
      <c r="C7" s="90">
        <v>0.75604787473869739</v>
      </c>
      <c r="D7" s="91">
        <v>0.83951944457553385</v>
      </c>
      <c r="E7" s="91">
        <v>0.84729930994843217</v>
      </c>
      <c r="F7" s="28">
        <v>0.81476092845056947</v>
      </c>
    </row>
    <row r="8" spans="1:10" ht="16" customHeight="1" x14ac:dyDescent="0.5">
      <c r="A8" s="24">
        <v>4</v>
      </c>
      <c r="B8" s="51" t="s">
        <v>73</v>
      </c>
      <c r="C8" s="55">
        <v>0.43901701323251419</v>
      </c>
      <c r="D8" s="89">
        <v>0.48368989832404469</v>
      </c>
      <c r="E8" s="89">
        <v>0.42147493046145068</v>
      </c>
      <c r="F8" s="26">
        <v>0.44689238894652455</v>
      </c>
    </row>
    <row r="9" spans="1:10" ht="16" customHeight="1" x14ac:dyDescent="0.5">
      <c r="A9" s="22">
        <v>5</v>
      </c>
      <c r="B9" s="50" t="s">
        <v>74</v>
      </c>
      <c r="C9" s="90">
        <v>0.59557057809732505</v>
      </c>
      <c r="D9" s="91">
        <v>0.66235155950480207</v>
      </c>
      <c r="E9" s="91">
        <v>0.56020288500958171</v>
      </c>
      <c r="F9" s="28">
        <v>0.60571233463831531</v>
      </c>
    </row>
    <row r="10" spans="1:10" ht="16" customHeight="1" x14ac:dyDescent="0.5">
      <c r="A10" s="24">
        <v>6</v>
      </c>
      <c r="B10" s="51" t="s">
        <v>75</v>
      </c>
      <c r="C10" s="55">
        <v>0.29482904775360269</v>
      </c>
      <c r="D10" s="89">
        <v>0.29994546967827113</v>
      </c>
      <c r="E10" s="89">
        <v>0.2851844011449714</v>
      </c>
      <c r="F10" s="26">
        <v>0.29322244072297304</v>
      </c>
    </row>
    <row r="11" spans="1:10" ht="16" customHeight="1" x14ac:dyDescent="0.5">
      <c r="A11" s="22">
        <v>7</v>
      </c>
      <c r="B11" s="50" t="s">
        <v>76</v>
      </c>
      <c r="C11" s="90">
        <v>0.3282099564552195</v>
      </c>
      <c r="D11" s="91">
        <v>0.37057439424582722</v>
      </c>
      <c r="E11" s="91">
        <v>0.33282512990762125</v>
      </c>
      <c r="F11" s="28">
        <v>0.34434390874058501</v>
      </c>
    </row>
    <row r="12" spans="1:10" ht="16" customHeight="1" x14ac:dyDescent="0.5">
      <c r="A12" s="24">
        <v>8</v>
      </c>
      <c r="B12" s="51" t="s">
        <v>77</v>
      </c>
      <c r="C12" s="55">
        <v>0.3416701403362512</v>
      </c>
      <c r="D12" s="89">
        <v>0.52977282083910326</v>
      </c>
      <c r="E12" s="89">
        <v>0.42892484621556565</v>
      </c>
      <c r="F12" s="26">
        <v>0.43106334656224027</v>
      </c>
    </row>
    <row r="13" spans="1:10" ht="16" customHeight="1" x14ac:dyDescent="0.5">
      <c r="A13" s="22">
        <v>9</v>
      </c>
      <c r="B13" s="50" t="s">
        <v>78</v>
      </c>
      <c r="C13" s="90">
        <v>0.44236684079480543</v>
      </c>
      <c r="D13" s="91">
        <v>0.47564967268399128</v>
      </c>
      <c r="E13" s="91">
        <v>0.50434576110187601</v>
      </c>
      <c r="F13" s="28">
        <v>0.47439305046838026</v>
      </c>
    </row>
    <row r="14" spans="1:10" ht="16" customHeight="1" x14ac:dyDescent="0.5">
      <c r="A14" s="24">
        <v>10</v>
      </c>
      <c r="B14" s="51" t="s">
        <v>79</v>
      </c>
      <c r="C14" s="55">
        <v>0.36883190939211308</v>
      </c>
      <c r="D14" s="89">
        <v>0.46767596605823819</v>
      </c>
      <c r="E14" s="89">
        <v>0.45733829114553298</v>
      </c>
      <c r="F14" s="26">
        <v>0.43076907722044971</v>
      </c>
    </row>
    <row r="15" spans="1:10" ht="16" customHeight="1" x14ac:dyDescent="0.5">
      <c r="A15" s="22">
        <v>11</v>
      </c>
      <c r="B15" s="50" t="s">
        <v>80</v>
      </c>
      <c r="C15" s="90">
        <v>0.40353425320745584</v>
      </c>
      <c r="D15" s="91">
        <v>0.39520884821494118</v>
      </c>
      <c r="E15" s="91">
        <v>0.44182292027030146</v>
      </c>
      <c r="F15" s="28">
        <v>0.41404855977568189</v>
      </c>
    </row>
    <row r="16" spans="1:10" ht="16" customHeight="1" x14ac:dyDescent="0.5">
      <c r="A16" s="24">
        <v>12</v>
      </c>
      <c r="B16" s="51" t="s">
        <v>81</v>
      </c>
      <c r="C16" s="55">
        <v>0.28758209681342739</v>
      </c>
      <c r="D16" s="89">
        <v>0.24478523148484629</v>
      </c>
      <c r="E16" s="89">
        <v>0.26042127901828072</v>
      </c>
      <c r="F16" s="26">
        <v>0.26545249065461185</v>
      </c>
    </row>
    <row r="17" spans="1:13" ht="16" customHeight="1" x14ac:dyDescent="0.5">
      <c r="A17" s="22">
        <v>13</v>
      </c>
      <c r="B17" s="50" t="s">
        <v>82</v>
      </c>
      <c r="C17" s="90">
        <v>0.41220238095238093</v>
      </c>
      <c r="D17" s="91">
        <v>0.48401704848161958</v>
      </c>
      <c r="E17" s="91">
        <v>0.47089990893285866</v>
      </c>
      <c r="F17" s="28">
        <v>0.4535548203502765</v>
      </c>
    </row>
    <row r="18" spans="1:13" ht="15.65" customHeight="1" x14ac:dyDescent="0.3">
      <c r="A18" s="129" t="s">
        <v>48</v>
      </c>
      <c r="B18" s="130"/>
      <c r="C18" s="130"/>
      <c r="D18" s="130"/>
      <c r="E18" s="133" t="s">
        <v>49</v>
      </c>
      <c r="F18" s="134"/>
    </row>
    <row r="19" spans="1:13" ht="14.15" customHeight="1" x14ac:dyDescent="0.5">
      <c r="A19" s="14"/>
      <c r="B19" s="14"/>
      <c r="C19" s="14"/>
      <c r="F19" s="13"/>
    </row>
    <row r="24" spans="1:13" ht="27.5" x14ac:dyDescent="0.55000000000000004">
      <c r="B24" s="12"/>
      <c r="M24" s="9"/>
    </row>
    <row r="25" spans="1:13" x14ac:dyDescent="0.3">
      <c r="M25" s="9"/>
    </row>
    <row r="26" spans="1:13" x14ac:dyDescent="0.3">
      <c r="M26" s="9"/>
    </row>
    <row r="27" spans="1:13" x14ac:dyDescent="0.3">
      <c r="M27" s="9"/>
    </row>
    <row r="28" spans="1:13" x14ac:dyDescent="0.3">
      <c r="M28" s="9"/>
    </row>
    <row r="29" spans="1:13" x14ac:dyDescent="0.3">
      <c r="M29" s="9"/>
    </row>
    <row r="30" spans="1:13" x14ac:dyDescent="0.3">
      <c r="M30" s="9"/>
    </row>
    <row r="31" spans="1:13" x14ac:dyDescent="0.3">
      <c r="M31" s="9"/>
    </row>
    <row r="32" spans="1:13" x14ac:dyDescent="0.3">
      <c r="M32" s="9"/>
    </row>
    <row r="33" spans="13:13" x14ac:dyDescent="0.3">
      <c r="M33" s="9"/>
    </row>
    <row r="34" spans="13:13" x14ac:dyDescent="0.3">
      <c r="M34" s="9"/>
    </row>
    <row r="35" spans="13:13" x14ac:dyDescent="0.3">
      <c r="M35" s="9"/>
    </row>
    <row r="36" spans="13:13" x14ac:dyDescent="0.3">
      <c r="M36" s="9"/>
    </row>
  </sheetData>
  <mergeCells count="5">
    <mergeCell ref="A4:B4"/>
    <mergeCell ref="A2:F2"/>
    <mergeCell ref="A18:D18"/>
    <mergeCell ref="E18:F18"/>
    <mergeCell ref="G4:J4"/>
  </mergeCells>
  <hyperlinks>
    <hyperlink ref="E18" location="'القائمة الرئيسية'!A1" display="العودة للقائمة الرئيسية" xr:uid="{75098A39-743C-45B8-A730-6335E4FB7601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D7B6-0BE5-4E99-B048-321F79E519D8}">
  <sheetPr>
    <tabColor theme="3" tint="0.39997558519241921"/>
  </sheetPr>
  <dimension ref="A1:M32"/>
  <sheetViews>
    <sheetView showGridLines="0" rightToLeft="1" view="pageBreakPreview" zoomScale="80" zoomScaleNormal="100" zoomScaleSheetLayoutView="80" workbookViewId="0">
      <selection activeCell="C5" sqref="C5:F17"/>
    </sheetView>
  </sheetViews>
  <sheetFormatPr defaultColWidth="8.75" defaultRowHeight="14" x14ac:dyDescent="0.3"/>
  <cols>
    <col min="1" max="1" width="7.58203125" customWidth="1"/>
    <col min="2" max="2" width="28.08203125" customWidth="1"/>
    <col min="3" max="6" width="15.58203125" customWidth="1"/>
  </cols>
  <sheetData>
    <row r="1" spans="1:10" ht="39" customHeight="1" x14ac:dyDescent="0.3"/>
    <row r="2" spans="1:10" ht="46" customHeight="1" x14ac:dyDescent="0.3">
      <c r="A2" s="117" t="s">
        <v>143</v>
      </c>
      <c r="B2" s="117"/>
      <c r="C2" s="117"/>
      <c r="D2" s="117"/>
      <c r="E2" s="117"/>
      <c r="F2" s="117"/>
    </row>
    <row r="3" spans="1:10" x14ac:dyDescent="0.3">
      <c r="A3" s="19" t="s">
        <v>91</v>
      </c>
      <c r="F3" s="29" t="s">
        <v>53</v>
      </c>
    </row>
    <row r="4" spans="1:10" ht="35.15" customHeight="1" x14ac:dyDescent="0.3">
      <c r="A4" s="127" t="s">
        <v>66</v>
      </c>
      <c r="B4" s="128"/>
      <c r="C4" s="31" t="s">
        <v>86</v>
      </c>
      <c r="D4" s="31" t="s">
        <v>87</v>
      </c>
      <c r="E4" s="31" t="s">
        <v>88</v>
      </c>
      <c r="F4" s="21" t="s">
        <v>89</v>
      </c>
      <c r="G4" s="131"/>
      <c r="H4" s="132"/>
      <c r="I4" s="132"/>
      <c r="J4" s="132"/>
    </row>
    <row r="5" spans="1:10" ht="16" customHeight="1" x14ac:dyDescent="0.5">
      <c r="A5" s="22">
        <v>1</v>
      </c>
      <c r="B5" s="50" t="s">
        <v>70</v>
      </c>
      <c r="C5" s="92">
        <v>245.79417623704691</v>
      </c>
      <c r="D5" s="93">
        <v>285.95425144119974</v>
      </c>
      <c r="E5" s="93">
        <v>249.19810388082499</v>
      </c>
      <c r="F5" s="44">
        <v>260.83140670486875</v>
      </c>
    </row>
    <row r="6" spans="1:10" ht="16" customHeight="1" x14ac:dyDescent="0.5">
      <c r="A6" s="24">
        <v>2</v>
      </c>
      <c r="B6" s="51" t="s">
        <v>71</v>
      </c>
      <c r="C6" s="94">
        <v>164.63700774528604</v>
      </c>
      <c r="D6" s="86">
        <v>193.4582611595043</v>
      </c>
      <c r="E6" s="86">
        <v>170.95555592363152</v>
      </c>
      <c r="F6" s="86">
        <v>177.2023526391973</v>
      </c>
    </row>
    <row r="7" spans="1:10" ht="16" customHeight="1" x14ac:dyDescent="0.5">
      <c r="A7" s="22">
        <v>3</v>
      </c>
      <c r="B7" s="50" t="s">
        <v>72</v>
      </c>
      <c r="C7" s="92">
        <v>195.54433982115367</v>
      </c>
      <c r="D7" s="93">
        <v>228.68926907452828</v>
      </c>
      <c r="E7" s="93">
        <v>233.47399023344889</v>
      </c>
      <c r="F7" s="44">
        <v>221.75001475998221</v>
      </c>
    </row>
    <row r="8" spans="1:10" ht="16" customHeight="1" x14ac:dyDescent="0.5">
      <c r="A8" s="24">
        <v>4</v>
      </c>
      <c r="B8" s="51" t="s">
        <v>73</v>
      </c>
      <c r="C8" s="94">
        <v>138.78577708653449</v>
      </c>
      <c r="D8" s="86">
        <v>157.45744330784242</v>
      </c>
      <c r="E8" s="86">
        <v>142.66543390927191</v>
      </c>
      <c r="F8" s="86">
        <v>146.7034181585075</v>
      </c>
    </row>
    <row r="9" spans="1:10" ht="16" customHeight="1" x14ac:dyDescent="0.5">
      <c r="A9" s="22">
        <v>5</v>
      </c>
      <c r="B9" s="50" t="s">
        <v>74</v>
      </c>
      <c r="C9" s="92">
        <v>176.82748162008465</v>
      </c>
      <c r="D9" s="93">
        <v>213.89672645105543</v>
      </c>
      <c r="E9" s="93">
        <v>196.13212027328535</v>
      </c>
      <c r="F9" s="44">
        <v>196.00702126599086</v>
      </c>
    </row>
    <row r="10" spans="1:10" ht="16" customHeight="1" x14ac:dyDescent="0.5">
      <c r="A10" s="24">
        <v>6</v>
      </c>
      <c r="B10" s="51" t="s">
        <v>75</v>
      </c>
      <c r="C10" s="94">
        <v>118.64328248691321</v>
      </c>
      <c r="D10" s="86">
        <v>123.53599576928309</v>
      </c>
      <c r="E10" s="86">
        <v>115.32045554966523</v>
      </c>
      <c r="F10" s="86">
        <v>119.26663830851408</v>
      </c>
    </row>
    <row r="11" spans="1:10" ht="16" customHeight="1" x14ac:dyDescent="0.5">
      <c r="A11" s="22">
        <v>7</v>
      </c>
      <c r="B11" s="50" t="s">
        <v>76</v>
      </c>
      <c r="C11" s="92">
        <v>141.26340936782739</v>
      </c>
      <c r="D11" s="93">
        <v>170.74167942797544</v>
      </c>
      <c r="E11" s="93">
        <v>138.95827568454567</v>
      </c>
      <c r="F11" s="44">
        <v>150.44734777605422</v>
      </c>
    </row>
    <row r="12" spans="1:10" ht="16" customHeight="1" x14ac:dyDescent="0.5">
      <c r="A12" s="24">
        <v>8</v>
      </c>
      <c r="B12" s="51" t="s">
        <v>77</v>
      </c>
      <c r="C12" s="94">
        <v>182.65752344010878</v>
      </c>
      <c r="D12" s="86">
        <v>204.42613338601623</v>
      </c>
      <c r="E12" s="86">
        <v>189.56796522153431</v>
      </c>
      <c r="F12" s="86">
        <v>193.02122531881065</v>
      </c>
    </row>
    <row r="13" spans="1:10" ht="16" customHeight="1" x14ac:dyDescent="0.5">
      <c r="A13" s="22">
        <v>9</v>
      </c>
      <c r="B13" s="50" t="s">
        <v>78</v>
      </c>
      <c r="C13" s="92">
        <v>140.94449567723342</v>
      </c>
      <c r="D13" s="93">
        <v>177.11532389828554</v>
      </c>
      <c r="E13" s="93">
        <v>255.70569956796294</v>
      </c>
      <c r="F13" s="44">
        <v>193.48778746254715</v>
      </c>
    </row>
    <row r="14" spans="1:10" ht="16" customHeight="1" x14ac:dyDescent="0.5">
      <c r="A14" s="24">
        <v>10</v>
      </c>
      <c r="B14" s="51" t="s">
        <v>79</v>
      </c>
      <c r="C14" s="94">
        <v>211.72019161291686</v>
      </c>
      <c r="D14" s="86">
        <v>218.81139086844126</v>
      </c>
      <c r="E14" s="86">
        <v>215.18799562979123</v>
      </c>
      <c r="F14" s="86">
        <v>215.47684014158966</v>
      </c>
    </row>
    <row r="15" spans="1:10" ht="16" customHeight="1" x14ac:dyDescent="0.5">
      <c r="A15" s="22">
        <v>11</v>
      </c>
      <c r="B15" s="50" t="s">
        <v>80</v>
      </c>
      <c r="C15" s="92">
        <v>91.985582299508593</v>
      </c>
      <c r="D15" s="93">
        <v>94.278789535485942</v>
      </c>
      <c r="E15" s="93">
        <v>94.948838265957193</v>
      </c>
      <c r="F15" s="44">
        <v>93.793775533949983</v>
      </c>
    </row>
    <row r="16" spans="1:10" ht="16" customHeight="1" x14ac:dyDescent="0.5">
      <c r="A16" s="24">
        <v>12</v>
      </c>
      <c r="B16" s="51" t="s">
        <v>81</v>
      </c>
      <c r="C16" s="94">
        <v>121.50295924064773</v>
      </c>
      <c r="D16" s="86">
        <v>126.18390752437602</v>
      </c>
      <c r="E16" s="86">
        <v>117.88296859402605</v>
      </c>
      <c r="F16" s="86">
        <v>122.14519747409177</v>
      </c>
    </row>
    <row r="17" spans="1:13" ht="16" customHeight="1" x14ac:dyDescent="0.5">
      <c r="A17" s="22">
        <v>13</v>
      </c>
      <c r="B17" s="50" t="s">
        <v>82</v>
      </c>
      <c r="C17" s="92">
        <v>120.57543603268604</v>
      </c>
      <c r="D17" s="93">
        <v>128.02179980629131</v>
      </c>
      <c r="E17" s="93">
        <v>125.60992973490889</v>
      </c>
      <c r="F17" s="44">
        <v>124.74984039073715</v>
      </c>
    </row>
    <row r="18" spans="1:13" ht="15.65" customHeight="1" x14ac:dyDescent="0.3">
      <c r="A18" s="129" t="s">
        <v>48</v>
      </c>
      <c r="B18" s="130"/>
      <c r="C18" s="130"/>
      <c r="D18" s="130"/>
      <c r="E18" s="133" t="s">
        <v>49</v>
      </c>
      <c r="F18" s="134"/>
    </row>
    <row r="19" spans="1:13" ht="16" x14ac:dyDescent="0.5">
      <c r="A19" s="14"/>
      <c r="B19" s="15"/>
      <c r="C19" s="15"/>
    </row>
    <row r="20" spans="1:13" ht="14.15" customHeight="1" x14ac:dyDescent="0.5">
      <c r="B20" s="14"/>
      <c r="C20" s="14"/>
      <c r="J20" s="8"/>
      <c r="K20" s="16"/>
      <c r="L20" s="16"/>
      <c r="M20" s="16"/>
    </row>
    <row r="21" spans="1:13" x14ac:dyDescent="0.3">
      <c r="K21" s="16"/>
      <c r="L21" s="16"/>
      <c r="M21" s="16"/>
    </row>
    <row r="22" spans="1:13" x14ac:dyDescent="0.3">
      <c r="K22" s="16"/>
      <c r="L22" s="16"/>
      <c r="M22" s="16"/>
    </row>
    <row r="23" spans="1:13" x14ac:dyDescent="0.3"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3"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3">
      <c r="K25" s="16"/>
      <c r="L25" s="16"/>
      <c r="M25" s="16"/>
    </row>
    <row r="26" spans="1:13" ht="27.5" x14ac:dyDescent="0.55000000000000004">
      <c r="B26" s="12"/>
      <c r="K26" s="16"/>
      <c r="L26" s="16"/>
      <c r="M26" s="16"/>
    </row>
    <row r="27" spans="1:13" x14ac:dyDescent="0.3"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x14ac:dyDescent="0.3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x14ac:dyDescent="0.3">
      <c r="K29" s="16"/>
      <c r="L29" s="16"/>
      <c r="M29" s="16"/>
    </row>
    <row r="30" spans="1:13" x14ac:dyDescent="0.3">
      <c r="K30" s="16"/>
      <c r="L30" s="16"/>
      <c r="M30" s="16"/>
    </row>
    <row r="31" spans="1:13" x14ac:dyDescent="0.3"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x14ac:dyDescent="0.3"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5">
    <mergeCell ref="A4:B4"/>
    <mergeCell ref="A2:F2"/>
    <mergeCell ref="A18:D18"/>
    <mergeCell ref="E18:F18"/>
    <mergeCell ref="G4:J4"/>
  </mergeCells>
  <hyperlinks>
    <hyperlink ref="E18" location="'القائمة الرئيسية'!A1" display="العودة للقائمة الرئيسية" xr:uid="{05E329E4-EDB1-4A28-89FF-3552054E1F60}"/>
  </hyperlinks>
  <pageMargins left="0.7" right="0.7" top="0.75" bottom="0.75" header="0.3" footer="0.3"/>
  <pageSetup scale="84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CA23-EADF-447B-A89F-21598EB3AAD6}">
  <sheetPr>
    <tabColor theme="3" tint="0.39997558519241921"/>
  </sheetPr>
  <dimension ref="A1:L36"/>
  <sheetViews>
    <sheetView showGridLines="0" rightToLeft="1" view="pageBreakPreview" zoomScale="80" zoomScaleNormal="100" zoomScaleSheetLayoutView="80" workbookViewId="0">
      <selection activeCell="C5" sqref="C5:F17"/>
    </sheetView>
  </sheetViews>
  <sheetFormatPr defaultColWidth="8.75" defaultRowHeight="14" x14ac:dyDescent="0.3"/>
  <cols>
    <col min="1" max="1" width="7.58203125" customWidth="1"/>
    <col min="2" max="2" width="29.75" customWidth="1"/>
    <col min="3" max="6" width="15.58203125" customWidth="1"/>
  </cols>
  <sheetData>
    <row r="1" spans="1:10" ht="44.5" customHeight="1" x14ac:dyDescent="0.3"/>
    <row r="2" spans="1:10" ht="46" customHeight="1" x14ac:dyDescent="0.3">
      <c r="A2" s="117" t="s">
        <v>92</v>
      </c>
      <c r="B2" s="117"/>
      <c r="C2" s="117"/>
      <c r="D2" s="117"/>
      <c r="E2" s="117"/>
      <c r="F2" s="117"/>
    </row>
    <row r="3" spans="1:10" x14ac:dyDescent="0.3">
      <c r="A3" s="19" t="s">
        <v>93</v>
      </c>
      <c r="F3" s="29" t="s">
        <v>53</v>
      </c>
    </row>
    <row r="4" spans="1:10" ht="35.15" customHeight="1" x14ac:dyDescent="0.3">
      <c r="A4" s="127" t="s">
        <v>66</v>
      </c>
      <c r="B4" s="128"/>
      <c r="C4" s="31" t="s">
        <v>86</v>
      </c>
      <c r="D4" s="31" t="s">
        <v>87</v>
      </c>
      <c r="E4" s="31" t="s">
        <v>88</v>
      </c>
      <c r="F4" s="21" t="s">
        <v>89</v>
      </c>
      <c r="G4" s="131"/>
      <c r="H4" s="132"/>
      <c r="I4" s="132"/>
      <c r="J4" s="132"/>
    </row>
    <row r="5" spans="1:10" ht="16" customHeight="1" x14ac:dyDescent="0.5">
      <c r="A5" s="22">
        <v>1</v>
      </c>
      <c r="B5" s="50" t="s">
        <v>70</v>
      </c>
      <c r="C5" s="92">
        <v>897.35939075288957</v>
      </c>
      <c r="D5" s="93">
        <v>863.53949826076121</v>
      </c>
      <c r="E5" s="93">
        <v>760.78381162187418</v>
      </c>
      <c r="F5" s="32">
        <v>845.25529431212237</v>
      </c>
    </row>
    <row r="6" spans="1:10" ht="16" customHeight="1" x14ac:dyDescent="0.5">
      <c r="A6" s="24">
        <v>2</v>
      </c>
      <c r="B6" s="51" t="s">
        <v>71</v>
      </c>
      <c r="C6" s="94">
        <v>300.91203464549187</v>
      </c>
      <c r="D6" s="86">
        <v>288.4223694232677</v>
      </c>
      <c r="E6" s="86">
        <v>298.72141130344153</v>
      </c>
      <c r="F6" s="33">
        <v>295.83843884137809</v>
      </c>
    </row>
    <row r="7" spans="1:10" ht="16" customHeight="1" x14ac:dyDescent="0.5">
      <c r="A7" s="22">
        <v>3</v>
      </c>
      <c r="B7" s="50" t="s">
        <v>72</v>
      </c>
      <c r="C7" s="92">
        <v>325.64937422423856</v>
      </c>
      <c r="D7" s="93">
        <v>381.78937871204653</v>
      </c>
      <c r="E7" s="93">
        <v>475.81005845010543</v>
      </c>
      <c r="F7" s="32">
        <v>398.8761213254752</v>
      </c>
    </row>
    <row r="8" spans="1:10" ht="16" customHeight="1" x14ac:dyDescent="0.5">
      <c r="A8" s="24">
        <v>4</v>
      </c>
      <c r="B8" s="51" t="s">
        <v>73</v>
      </c>
      <c r="C8" s="94">
        <v>404.24161975080705</v>
      </c>
      <c r="D8" s="86">
        <v>418.2712201211524</v>
      </c>
      <c r="E8" s="86">
        <v>388.69373555034389</v>
      </c>
      <c r="F8" s="33">
        <v>403.83506216239442</v>
      </c>
    </row>
    <row r="9" spans="1:10" ht="16" customHeight="1" x14ac:dyDescent="0.5">
      <c r="A9" s="22">
        <v>5</v>
      </c>
      <c r="B9" s="50" t="s">
        <v>74</v>
      </c>
      <c r="C9" s="92">
        <v>407.34355336340411</v>
      </c>
      <c r="D9" s="93">
        <v>480.23986347309761</v>
      </c>
      <c r="E9" s="93">
        <v>444.4138731396082</v>
      </c>
      <c r="F9" s="32">
        <v>445.50395568029001</v>
      </c>
    </row>
    <row r="10" spans="1:10" ht="16" customHeight="1" x14ac:dyDescent="0.5">
      <c r="A10" s="24">
        <v>6</v>
      </c>
      <c r="B10" s="51" t="s">
        <v>75</v>
      </c>
      <c r="C10" s="94">
        <v>258.71096285996947</v>
      </c>
      <c r="D10" s="86">
        <v>275.82680691039411</v>
      </c>
      <c r="E10" s="86">
        <v>242.91405234377351</v>
      </c>
      <c r="F10" s="33">
        <v>259.44228167809035</v>
      </c>
    </row>
    <row r="11" spans="1:10" ht="16" customHeight="1" x14ac:dyDescent="0.5">
      <c r="A11" s="22">
        <v>7</v>
      </c>
      <c r="B11" s="50" t="s">
        <v>76</v>
      </c>
      <c r="C11" s="92">
        <v>787.5780753889303</v>
      </c>
      <c r="D11" s="93">
        <v>729.75505838000015</v>
      </c>
      <c r="E11" s="93">
        <v>853.38898746141933</v>
      </c>
      <c r="F11" s="32">
        <v>786.36295473349901</v>
      </c>
    </row>
    <row r="12" spans="1:10" ht="16" customHeight="1" x14ac:dyDescent="0.5">
      <c r="A12" s="24">
        <v>8</v>
      </c>
      <c r="B12" s="51" t="s">
        <v>77</v>
      </c>
      <c r="C12" s="94">
        <v>323.43762010377452</v>
      </c>
      <c r="D12" s="86">
        <v>619.25417701660365</v>
      </c>
      <c r="E12" s="86">
        <v>362.70170054945055</v>
      </c>
      <c r="F12" s="33">
        <v>451.8697691435479</v>
      </c>
    </row>
    <row r="13" spans="1:10" ht="16" customHeight="1" x14ac:dyDescent="0.5">
      <c r="A13" s="22">
        <v>9</v>
      </c>
      <c r="B13" s="50" t="s">
        <v>78</v>
      </c>
      <c r="C13" s="92">
        <v>227.95148504273502</v>
      </c>
      <c r="D13" s="93">
        <v>233.64151449418245</v>
      </c>
      <c r="E13" s="93">
        <v>235.30377802132102</v>
      </c>
      <c r="F13" s="32">
        <v>232.54901828479512</v>
      </c>
    </row>
    <row r="14" spans="1:10" ht="16" customHeight="1" x14ac:dyDescent="0.5">
      <c r="A14" s="24">
        <v>10</v>
      </c>
      <c r="B14" s="51" t="s">
        <v>79</v>
      </c>
      <c r="C14" s="94">
        <v>313.90469108039048</v>
      </c>
      <c r="D14" s="86">
        <v>311.00234447799045</v>
      </c>
      <c r="E14" s="86">
        <v>293.51016848218097</v>
      </c>
      <c r="F14" s="33">
        <v>305.51327165556523</v>
      </c>
    </row>
    <row r="15" spans="1:10" ht="16" customHeight="1" x14ac:dyDescent="0.5">
      <c r="A15" s="22">
        <v>11</v>
      </c>
      <c r="B15" s="50" t="s">
        <v>80</v>
      </c>
      <c r="C15" s="92">
        <v>317.80687671752088</v>
      </c>
      <c r="D15" s="93">
        <v>210.945987784967</v>
      </c>
      <c r="E15" s="93">
        <v>165.36125627376435</v>
      </c>
      <c r="F15" s="32">
        <v>234.58716566727102</v>
      </c>
    </row>
    <row r="16" spans="1:10" ht="16" customHeight="1" x14ac:dyDescent="0.5">
      <c r="A16" s="24">
        <v>12</v>
      </c>
      <c r="B16" s="51" t="s">
        <v>81</v>
      </c>
      <c r="C16" s="94">
        <v>468.24877090909092</v>
      </c>
      <c r="D16" s="86">
        <v>325.89011460554343</v>
      </c>
      <c r="E16" s="86">
        <v>368.15278174603219</v>
      </c>
      <c r="F16" s="33">
        <v>392.61430220255818</v>
      </c>
    </row>
    <row r="17" spans="1:12" ht="16" customHeight="1" x14ac:dyDescent="0.5">
      <c r="A17" s="22">
        <v>13</v>
      </c>
      <c r="B17" s="50" t="s">
        <v>82</v>
      </c>
      <c r="C17" s="92">
        <v>276.64927533943808</v>
      </c>
      <c r="D17" s="93">
        <v>277.48112927565398</v>
      </c>
      <c r="E17" s="93">
        <v>286.61770694997801</v>
      </c>
      <c r="F17" s="32">
        <v>280.17066182405136</v>
      </c>
    </row>
    <row r="18" spans="1:12" ht="15.65" customHeight="1" x14ac:dyDescent="0.3">
      <c r="A18" s="129" t="s">
        <v>48</v>
      </c>
      <c r="B18" s="130"/>
      <c r="C18" s="130"/>
      <c r="D18" s="130"/>
      <c r="E18" s="133" t="s">
        <v>49</v>
      </c>
      <c r="F18" s="134"/>
    </row>
    <row r="19" spans="1:12" ht="16" x14ac:dyDescent="0.5">
      <c r="A19" s="14"/>
      <c r="B19" s="15"/>
    </row>
    <row r="20" spans="1:12" ht="14.15" customHeight="1" x14ac:dyDescent="0.3"/>
    <row r="24" spans="1:12" x14ac:dyDescent="0.3">
      <c r="K24" s="16"/>
      <c r="L24" s="16"/>
    </row>
    <row r="25" spans="1:12" x14ac:dyDescent="0.3">
      <c r="K25" s="16"/>
      <c r="L25" s="16"/>
    </row>
    <row r="26" spans="1:12" x14ac:dyDescent="0.3">
      <c r="K26" s="16"/>
      <c r="L26" s="16"/>
    </row>
    <row r="27" spans="1:12" x14ac:dyDescent="0.3">
      <c r="K27" s="16"/>
      <c r="L27" s="16"/>
    </row>
    <row r="28" spans="1:12" x14ac:dyDescent="0.3">
      <c r="K28" s="16"/>
      <c r="L28" s="16"/>
    </row>
    <row r="29" spans="1:12" x14ac:dyDescent="0.3">
      <c r="K29" s="16"/>
      <c r="L29" s="16"/>
    </row>
    <row r="30" spans="1:12" x14ac:dyDescent="0.3">
      <c r="K30" s="16"/>
      <c r="L30" s="16"/>
    </row>
    <row r="31" spans="1:12" x14ac:dyDescent="0.3">
      <c r="K31" s="16"/>
      <c r="L31" s="16"/>
    </row>
    <row r="32" spans="1:12" x14ac:dyDescent="0.3">
      <c r="K32" s="16"/>
      <c r="L32" s="16"/>
    </row>
    <row r="33" spans="11:12" x14ac:dyDescent="0.3">
      <c r="K33" s="16"/>
      <c r="L33" s="16"/>
    </row>
    <row r="34" spans="11:12" x14ac:dyDescent="0.3">
      <c r="K34" s="16"/>
      <c r="L34" s="16"/>
    </row>
    <row r="35" spans="11:12" x14ac:dyDescent="0.3">
      <c r="K35" s="16"/>
      <c r="L35" s="16"/>
    </row>
    <row r="36" spans="11:12" x14ac:dyDescent="0.3">
      <c r="K36" s="16"/>
      <c r="L36" s="16"/>
    </row>
  </sheetData>
  <mergeCells count="5">
    <mergeCell ref="A4:B4"/>
    <mergeCell ref="A2:F2"/>
    <mergeCell ref="A18:D18"/>
    <mergeCell ref="E18:F18"/>
    <mergeCell ref="G4:J4"/>
  </mergeCells>
  <hyperlinks>
    <hyperlink ref="E18" location="'القائمة الرئيسية'!A1" display="العودة للقائمة الرئيسية" xr:uid="{6E147DDD-64BB-406A-BCBB-E973D67DCB21}"/>
  </hyperlinks>
  <pageMargins left="0.7" right="0.7" top="0.75" bottom="0.75" header="0.3" footer="0.3"/>
  <pageSetup scale="83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DCA3-3A92-49E8-B657-DEB3EFF78E8A}">
  <sheetPr>
    <tabColor theme="3" tint="0.39997558519241921"/>
  </sheetPr>
  <dimension ref="A1:L38"/>
  <sheetViews>
    <sheetView showGridLines="0" rightToLeft="1" view="pageBreakPreview" zoomScale="80" zoomScaleNormal="100" zoomScaleSheetLayoutView="80" workbookViewId="0">
      <selection activeCell="C5" sqref="C5:F17"/>
    </sheetView>
  </sheetViews>
  <sheetFormatPr defaultColWidth="8.75" defaultRowHeight="14" x14ac:dyDescent="0.3"/>
  <cols>
    <col min="1" max="1" width="7.58203125" customWidth="1"/>
    <col min="2" max="2" width="29.75" customWidth="1"/>
    <col min="3" max="6" width="15.58203125" customWidth="1"/>
  </cols>
  <sheetData>
    <row r="1" spans="1:10" ht="41.5" customHeight="1" x14ac:dyDescent="0.3"/>
    <row r="2" spans="1:10" ht="46" customHeight="1" x14ac:dyDescent="0.3">
      <c r="A2" s="117" t="s">
        <v>17</v>
      </c>
      <c r="B2" s="117"/>
      <c r="C2" s="117"/>
      <c r="D2" s="117"/>
      <c r="E2" s="117"/>
      <c r="F2" s="117"/>
    </row>
    <row r="3" spans="1:10" x14ac:dyDescent="0.3">
      <c r="A3" s="19" t="s">
        <v>94</v>
      </c>
      <c r="F3" s="29" t="s">
        <v>56</v>
      </c>
    </row>
    <row r="4" spans="1:10" ht="35.15" customHeight="1" x14ac:dyDescent="0.3">
      <c r="A4" s="127" t="s">
        <v>66</v>
      </c>
      <c r="B4" s="128"/>
      <c r="C4" s="31" t="s">
        <v>86</v>
      </c>
      <c r="D4" s="31" t="s">
        <v>87</v>
      </c>
      <c r="E4" s="31" t="s">
        <v>88</v>
      </c>
      <c r="F4" s="21" t="s">
        <v>89</v>
      </c>
      <c r="G4" s="131"/>
      <c r="H4" s="132"/>
      <c r="I4" s="132"/>
      <c r="J4" s="132"/>
    </row>
    <row r="5" spans="1:10" ht="16" customHeight="1" x14ac:dyDescent="0.5">
      <c r="A5" s="22">
        <v>1</v>
      </c>
      <c r="B5" s="50" t="s">
        <v>70</v>
      </c>
      <c r="C5" s="95">
        <v>2.3618748896764301</v>
      </c>
      <c r="D5" s="96">
        <v>2.4174620279146142</v>
      </c>
      <c r="E5" s="96">
        <v>2.295578630045219</v>
      </c>
      <c r="F5" s="38">
        <v>2.3577880072718149</v>
      </c>
    </row>
    <row r="6" spans="1:10" ht="16" customHeight="1" x14ac:dyDescent="0.5">
      <c r="A6" s="24">
        <v>2</v>
      </c>
      <c r="B6" s="51" t="s">
        <v>71</v>
      </c>
      <c r="C6" s="97">
        <v>1.9945085078439579</v>
      </c>
      <c r="D6" s="98">
        <v>2.0268002199505109</v>
      </c>
      <c r="E6" s="98">
        <v>2.0815461429091031</v>
      </c>
      <c r="F6" s="39">
        <v>2.0352556193575779</v>
      </c>
    </row>
    <row r="7" spans="1:10" ht="16" customHeight="1" x14ac:dyDescent="0.5">
      <c r="A7" s="22">
        <v>3</v>
      </c>
      <c r="B7" s="50" t="s">
        <v>72</v>
      </c>
      <c r="C7" s="95">
        <v>2.979618232093479</v>
      </c>
      <c r="D7" s="96">
        <v>2.9730533750455832</v>
      </c>
      <c r="E7" s="96">
        <v>3.0958762499060222</v>
      </c>
      <c r="F7" s="38">
        <v>3.018534675093739</v>
      </c>
    </row>
    <row r="8" spans="1:10" ht="16" customHeight="1" x14ac:dyDescent="0.5">
      <c r="A8" s="24">
        <v>4</v>
      </c>
      <c r="B8" s="51" t="s">
        <v>73</v>
      </c>
      <c r="C8" s="97">
        <v>1.815497488163649</v>
      </c>
      <c r="D8" s="98">
        <v>1.7871332121526879</v>
      </c>
      <c r="E8" s="98">
        <v>1.8435461907833439</v>
      </c>
      <c r="F8" s="39">
        <v>1.8144426565412179</v>
      </c>
    </row>
    <row r="9" spans="1:10" ht="16" customHeight="1" x14ac:dyDescent="0.5">
      <c r="A9" s="22">
        <v>5</v>
      </c>
      <c r="B9" s="50" t="s">
        <v>74</v>
      </c>
      <c r="C9" s="95">
        <v>2.1685154700886682</v>
      </c>
      <c r="D9" s="96">
        <v>2.1562652213572799</v>
      </c>
      <c r="E9" s="96">
        <v>2.1688408600961799</v>
      </c>
      <c r="F9" s="38">
        <v>2.164410635272048</v>
      </c>
    </row>
    <row r="10" spans="1:10" ht="16" customHeight="1" x14ac:dyDescent="0.5">
      <c r="A10" s="24">
        <v>6</v>
      </c>
      <c r="B10" s="51" t="s">
        <v>75</v>
      </c>
      <c r="C10" s="97">
        <v>1.98768364969901</v>
      </c>
      <c r="D10" s="98">
        <v>1.973360223248833</v>
      </c>
      <c r="E10" s="98">
        <v>2.0085916695975481</v>
      </c>
      <c r="F10" s="39">
        <v>1.989444064671001</v>
      </c>
    </row>
    <row r="11" spans="1:10" ht="16" customHeight="1" x14ac:dyDescent="0.5">
      <c r="A11" s="22">
        <v>7</v>
      </c>
      <c r="B11" s="50" t="s">
        <v>76</v>
      </c>
      <c r="C11" s="95">
        <v>2.0808394623383211</v>
      </c>
      <c r="D11" s="96">
        <v>1.9582935370900989</v>
      </c>
      <c r="E11" s="96">
        <v>2.04534332466738</v>
      </c>
      <c r="F11" s="38">
        <v>2.02722477836382</v>
      </c>
    </row>
    <row r="12" spans="1:10" ht="16" customHeight="1" x14ac:dyDescent="0.5">
      <c r="A12" s="24">
        <v>8</v>
      </c>
      <c r="B12" s="51" t="s">
        <v>77</v>
      </c>
      <c r="C12" s="97">
        <v>1.966340269277846</v>
      </c>
      <c r="D12" s="98">
        <v>1.9788582509577639</v>
      </c>
      <c r="E12" s="98">
        <v>1.879075191400903</v>
      </c>
      <c r="F12" s="39">
        <v>1.941587355540449</v>
      </c>
    </row>
    <row r="13" spans="1:10" ht="16" customHeight="1" x14ac:dyDescent="0.5">
      <c r="A13" s="22">
        <v>9</v>
      </c>
      <c r="B13" s="50" t="s">
        <v>78</v>
      </c>
      <c r="C13" s="95">
        <v>1.8939747781410561</v>
      </c>
      <c r="D13" s="96">
        <v>1.8497620666213459</v>
      </c>
      <c r="E13" s="96">
        <v>1.9726428920371279</v>
      </c>
      <c r="F13" s="38">
        <v>1.903901790601298</v>
      </c>
    </row>
    <row r="14" spans="1:10" ht="16" customHeight="1" x14ac:dyDescent="0.5">
      <c r="A14" s="24">
        <v>10</v>
      </c>
      <c r="B14" s="51" t="s">
        <v>79</v>
      </c>
      <c r="C14" s="97">
        <v>1.823405806423946</v>
      </c>
      <c r="D14" s="98">
        <v>1.7789545243121401</v>
      </c>
      <c r="E14" s="98">
        <v>1.751814493616705</v>
      </c>
      <c r="F14" s="39">
        <v>1.782888590260447</v>
      </c>
    </row>
    <row r="15" spans="1:10" ht="16" customHeight="1" x14ac:dyDescent="0.5">
      <c r="A15" s="22">
        <v>11</v>
      </c>
      <c r="B15" s="50" t="s">
        <v>80</v>
      </c>
      <c r="C15" s="95">
        <v>2.2301177267722538</v>
      </c>
      <c r="D15" s="96">
        <v>2.244126745255413</v>
      </c>
      <c r="E15" s="96">
        <v>2.4800344503601628</v>
      </c>
      <c r="F15" s="38">
        <v>2.3220580186097428</v>
      </c>
    </row>
    <row r="16" spans="1:10" ht="16" customHeight="1" x14ac:dyDescent="0.5">
      <c r="A16" s="24">
        <v>12</v>
      </c>
      <c r="B16" s="51" t="s">
        <v>81</v>
      </c>
      <c r="C16" s="97">
        <v>2.4035971223021582</v>
      </c>
      <c r="D16" s="98">
        <v>2.3082097538602659</v>
      </c>
      <c r="E16" s="98">
        <v>2.4217424826522751</v>
      </c>
      <c r="F16" s="39">
        <v>2.3752342202473371</v>
      </c>
    </row>
    <row r="17" spans="1:12" ht="16" customHeight="1" x14ac:dyDescent="0.5">
      <c r="A17" s="22">
        <v>13</v>
      </c>
      <c r="B17" s="50" t="s">
        <v>82</v>
      </c>
      <c r="C17" s="95">
        <v>2.2142517362762821</v>
      </c>
      <c r="D17" s="96">
        <v>2.1561852758425908</v>
      </c>
      <c r="E17" s="96">
        <v>2.0638463787893562</v>
      </c>
      <c r="F17" s="38">
        <v>2.1454510703363909</v>
      </c>
    </row>
    <row r="18" spans="1:12" ht="15.65" customHeight="1" x14ac:dyDescent="0.3">
      <c r="A18" s="129" t="s">
        <v>48</v>
      </c>
      <c r="B18" s="130"/>
      <c r="C18" s="130"/>
      <c r="D18" s="130"/>
      <c r="E18" s="133" t="s">
        <v>49</v>
      </c>
      <c r="F18" s="134"/>
    </row>
    <row r="19" spans="1:12" ht="16" x14ac:dyDescent="0.5">
      <c r="A19" s="14"/>
    </row>
    <row r="20" spans="1:12" ht="16" x14ac:dyDescent="0.5">
      <c r="B20" s="14"/>
      <c r="H20" s="107"/>
      <c r="I20" s="107"/>
      <c r="J20" s="107"/>
    </row>
    <row r="21" spans="1:12" x14ac:dyDescent="0.3">
      <c r="G21" s="107"/>
      <c r="H21" s="107"/>
      <c r="I21" s="107"/>
      <c r="J21" s="107"/>
    </row>
    <row r="22" spans="1:12" x14ac:dyDescent="0.3">
      <c r="G22" s="107"/>
      <c r="H22" s="107"/>
      <c r="I22" s="107"/>
      <c r="J22" s="107"/>
    </row>
    <row r="23" spans="1:12" x14ac:dyDescent="0.3">
      <c r="G23" s="107"/>
      <c r="H23" s="107"/>
      <c r="I23" s="107"/>
      <c r="J23" s="107"/>
    </row>
    <row r="24" spans="1:12" ht="27.5" x14ac:dyDescent="0.55000000000000004">
      <c r="B24" s="12"/>
      <c r="G24" s="107"/>
      <c r="H24" s="107"/>
      <c r="I24" s="107"/>
      <c r="J24" s="107"/>
    </row>
    <row r="25" spans="1:12" x14ac:dyDescent="0.3">
      <c r="G25" s="107"/>
      <c r="H25" s="107"/>
      <c r="I25" s="107"/>
      <c r="J25" s="107"/>
    </row>
    <row r="26" spans="1:12" x14ac:dyDescent="0.3">
      <c r="G26" s="107"/>
      <c r="H26" s="107"/>
      <c r="I26" s="107"/>
      <c r="J26" s="107"/>
      <c r="K26" s="16"/>
      <c r="L26" s="16"/>
    </row>
    <row r="27" spans="1:12" x14ac:dyDescent="0.3">
      <c r="G27" s="107"/>
      <c r="H27" s="107"/>
      <c r="I27" s="107"/>
      <c r="J27" s="107"/>
      <c r="K27" s="16"/>
      <c r="L27" s="16"/>
    </row>
    <row r="28" spans="1:12" x14ac:dyDescent="0.3">
      <c r="G28" s="107"/>
      <c r="H28" s="107"/>
      <c r="I28" s="107"/>
      <c r="J28" s="107"/>
      <c r="K28" s="16"/>
      <c r="L28" s="16"/>
    </row>
    <row r="29" spans="1:12" x14ac:dyDescent="0.3">
      <c r="G29" s="107"/>
      <c r="H29" s="107"/>
      <c r="I29" s="107"/>
      <c r="J29" s="107"/>
      <c r="K29" s="16"/>
      <c r="L29" s="16"/>
    </row>
    <row r="30" spans="1:12" x14ac:dyDescent="0.3">
      <c r="G30" s="107"/>
      <c r="H30" s="107"/>
      <c r="I30" s="107"/>
      <c r="J30" s="107"/>
      <c r="K30" s="16"/>
      <c r="L30" s="16"/>
    </row>
    <row r="31" spans="1:12" x14ac:dyDescent="0.3">
      <c r="G31" s="107"/>
      <c r="H31" s="107"/>
      <c r="I31" s="107"/>
      <c r="J31" s="107"/>
      <c r="K31" s="16"/>
      <c r="L31" s="16"/>
    </row>
    <row r="32" spans="1:12" x14ac:dyDescent="0.3">
      <c r="G32" s="107"/>
      <c r="H32" s="107"/>
      <c r="I32" s="107"/>
      <c r="J32" s="107"/>
      <c r="K32" s="16"/>
      <c r="L32" s="16"/>
    </row>
    <row r="33" spans="9:12" x14ac:dyDescent="0.3">
      <c r="I33" s="8"/>
      <c r="J33" s="16"/>
      <c r="K33" s="16"/>
      <c r="L33" s="16"/>
    </row>
    <row r="34" spans="9:12" x14ac:dyDescent="0.3">
      <c r="I34" s="8"/>
      <c r="J34" s="16"/>
      <c r="K34" s="16"/>
      <c r="L34" s="16"/>
    </row>
    <row r="35" spans="9:12" x14ac:dyDescent="0.3">
      <c r="I35" s="8"/>
      <c r="J35" s="16"/>
      <c r="K35" s="16"/>
      <c r="L35" s="16"/>
    </row>
    <row r="36" spans="9:12" x14ac:dyDescent="0.3">
      <c r="I36" s="8"/>
      <c r="J36" s="16"/>
      <c r="K36" s="16"/>
      <c r="L36" s="16"/>
    </row>
    <row r="37" spans="9:12" x14ac:dyDescent="0.3">
      <c r="I37" s="8"/>
      <c r="J37" s="16"/>
      <c r="K37" s="16"/>
      <c r="L37" s="16"/>
    </row>
    <row r="38" spans="9:12" x14ac:dyDescent="0.3">
      <c r="I38" s="8"/>
      <c r="J38" s="16"/>
      <c r="K38" s="16"/>
      <c r="L38" s="16"/>
    </row>
  </sheetData>
  <mergeCells count="5">
    <mergeCell ref="A4:B4"/>
    <mergeCell ref="A2:F2"/>
    <mergeCell ref="A18:D18"/>
    <mergeCell ref="E18:F18"/>
    <mergeCell ref="G4:J4"/>
  </mergeCells>
  <hyperlinks>
    <hyperlink ref="E18" location="'القائمة الرئيسية'!A1" display="العودة للقائمة الرئيسية" xr:uid="{D22CA69B-4D60-483E-95CD-4510D7CA012C}"/>
  </hyperlinks>
  <pageMargins left="0.7" right="0.7" top="0.75" bottom="0.75" header="0.3" footer="0.3"/>
  <pageSetup scale="83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DFC3-BF28-43A7-80D0-FE14519CE2A0}">
  <sheetPr>
    <tabColor theme="3" tint="0.39997558519241921"/>
  </sheetPr>
  <dimension ref="A1:L40"/>
  <sheetViews>
    <sheetView showGridLines="0" rightToLeft="1" view="pageBreakPreview" zoomScale="80" zoomScaleNormal="100" zoomScaleSheetLayoutView="80" workbookViewId="0">
      <selection activeCell="C5" sqref="C5:F17"/>
    </sheetView>
  </sheetViews>
  <sheetFormatPr defaultColWidth="8.75" defaultRowHeight="14" x14ac:dyDescent="0.3"/>
  <cols>
    <col min="1" max="1" width="7.58203125" customWidth="1"/>
    <col min="2" max="2" width="29.75" customWidth="1"/>
    <col min="3" max="6" width="15.58203125" customWidth="1"/>
  </cols>
  <sheetData>
    <row r="1" spans="1:10" ht="48.65" customHeight="1" x14ac:dyDescent="0.3"/>
    <row r="2" spans="1:10" ht="46" customHeight="1" x14ac:dyDescent="0.3">
      <c r="A2" s="117" t="s">
        <v>18</v>
      </c>
      <c r="B2" s="117"/>
      <c r="C2" s="117"/>
      <c r="D2" s="117"/>
      <c r="E2" s="117"/>
      <c r="F2" s="117"/>
    </row>
    <row r="3" spans="1:10" x14ac:dyDescent="0.3">
      <c r="A3" s="19" t="s">
        <v>95</v>
      </c>
      <c r="F3" s="29" t="s">
        <v>56</v>
      </c>
    </row>
    <row r="4" spans="1:10" ht="35.15" customHeight="1" x14ac:dyDescent="0.3">
      <c r="A4" s="127" t="s">
        <v>66</v>
      </c>
      <c r="B4" s="128"/>
      <c r="C4" s="31" t="s">
        <v>86</v>
      </c>
      <c r="D4" s="31" t="s">
        <v>87</v>
      </c>
      <c r="E4" s="31" t="s">
        <v>88</v>
      </c>
      <c r="F4" s="21" t="s">
        <v>89</v>
      </c>
      <c r="G4" s="131"/>
      <c r="H4" s="132"/>
      <c r="I4" s="132"/>
      <c r="J4" s="132"/>
    </row>
    <row r="5" spans="1:10" ht="16" customHeight="1" x14ac:dyDescent="0.5">
      <c r="A5" s="22">
        <v>1</v>
      </c>
      <c r="B5" s="50" t="s">
        <v>70</v>
      </c>
      <c r="C5" s="95">
        <v>2.5929396314979214</v>
      </c>
      <c r="D5" s="96">
        <v>2.7485449377368707</v>
      </c>
      <c r="E5" s="96">
        <v>2.4600905224372824</v>
      </c>
      <c r="F5" s="38">
        <v>2.6040636690383629</v>
      </c>
    </row>
    <row r="6" spans="1:10" ht="16" customHeight="1" x14ac:dyDescent="0.5">
      <c r="A6" s="24">
        <v>2</v>
      </c>
      <c r="B6" s="51" t="s">
        <v>71</v>
      </c>
      <c r="C6" s="97">
        <v>4.1850035477557892</v>
      </c>
      <c r="D6" s="98">
        <v>4.3828242086954816</v>
      </c>
      <c r="E6" s="98">
        <v>4.6109957906388619</v>
      </c>
      <c r="F6" s="39">
        <v>4.4028957632879493</v>
      </c>
    </row>
    <row r="7" spans="1:10" ht="16" customHeight="1" x14ac:dyDescent="0.5">
      <c r="A7" s="22">
        <v>3</v>
      </c>
      <c r="B7" s="50" t="s">
        <v>72</v>
      </c>
      <c r="C7" s="95">
        <v>3.553623985026753</v>
      </c>
      <c r="D7" s="96">
        <v>3.7444685332801066</v>
      </c>
      <c r="E7" s="96">
        <v>3.5700700360658466</v>
      </c>
      <c r="F7" s="38">
        <v>3.6227438400564358</v>
      </c>
    </row>
    <row r="8" spans="1:10" ht="16" customHeight="1" x14ac:dyDescent="0.5">
      <c r="A8" s="24">
        <v>4</v>
      </c>
      <c r="B8" s="51" t="s">
        <v>73</v>
      </c>
      <c r="C8" s="97">
        <v>1.7075572952837932</v>
      </c>
      <c r="D8" s="98">
        <v>1.6593215882198264</v>
      </c>
      <c r="E8" s="98">
        <v>1.6572379367720467</v>
      </c>
      <c r="F8" s="39">
        <v>1.6730580137659783</v>
      </c>
    </row>
    <row r="9" spans="1:10" ht="16" customHeight="1" x14ac:dyDescent="0.5">
      <c r="A9" s="22">
        <v>5</v>
      </c>
      <c r="B9" s="50" t="s">
        <v>74</v>
      </c>
      <c r="C9" s="95">
        <v>2.3028101565770149</v>
      </c>
      <c r="D9" s="96">
        <v>2.329859441637995</v>
      </c>
      <c r="E9" s="96">
        <v>2.1135242613457983</v>
      </c>
      <c r="F9" s="38">
        <v>2.2515103445948226</v>
      </c>
    </row>
    <row r="10" spans="1:10" ht="16" customHeight="1" x14ac:dyDescent="0.5">
      <c r="A10" s="24">
        <v>6</v>
      </c>
      <c r="B10" s="51" t="s">
        <v>75</v>
      </c>
      <c r="C10" s="97">
        <v>1.8005294562568284</v>
      </c>
      <c r="D10" s="98">
        <v>1.7766738471007166</v>
      </c>
      <c r="E10" s="98">
        <v>1.7289281528892093</v>
      </c>
      <c r="F10" s="39">
        <v>1.7695217587405974</v>
      </c>
    </row>
    <row r="11" spans="1:10" ht="16" customHeight="1" x14ac:dyDescent="0.5">
      <c r="A11" s="22">
        <v>7</v>
      </c>
      <c r="B11" s="50" t="s">
        <v>76</v>
      </c>
      <c r="C11" s="95">
        <v>2.1768466562413762</v>
      </c>
      <c r="D11" s="96">
        <v>2.135605406960023</v>
      </c>
      <c r="E11" s="96">
        <v>2.0368912161896136</v>
      </c>
      <c r="F11" s="38">
        <v>2.114118761423216</v>
      </c>
    </row>
    <row r="12" spans="1:10" ht="16" customHeight="1" x14ac:dyDescent="0.5">
      <c r="A12" s="24">
        <v>8</v>
      </c>
      <c r="B12" s="51" t="s">
        <v>77</v>
      </c>
      <c r="C12" s="97">
        <v>1.607759669180248</v>
      </c>
      <c r="D12" s="98">
        <v>1.9332472434687593</v>
      </c>
      <c r="E12" s="98">
        <v>1.6800107229023322</v>
      </c>
      <c r="F12" s="39">
        <v>1.746336499321574</v>
      </c>
    </row>
    <row r="13" spans="1:10" ht="16" customHeight="1" x14ac:dyDescent="0.5">
      <c r="A13" s="22">
        <v>9</v>
      </c>
      <c r="B13" s="50" t="s">
        <v>78</v>
      </c>
      <c r="C13" s="95">
        <v>1.8441533046538914</v>
      </c>
      <c r="D13" s="96">
        <v>1.9704152557476386</v>
      </c>
      <c r="E13" s="96">
        <v>1.8906086956521739</v>
      </c>
      <c r="F13" s="38">
        <v>1.9033687405159332</v>
      </c>
    </row>
    <row r="14" spans="1:10" ht="16" customHeight="1" x14ac:dyDescent="0.5">
      <c r="A14" s="24">
        <v>10</v>
      </c>
      <c r="B14" s="51" t="s">
        <v>79</v>
      </c>
      <c r="C14" s="97">
        <v>1.7367933271547729</v>
      </c>
      <c r="D14" s="98">
        <v>1.7807223708026043</v>
      </c>
      <c r="E14" s="98">
        <v>1.6921535378449206</v>
      </c>
      <c r="F14" s="39">
        <v>1.7357335922034414</v>
      </c>
    </row>
    <row r="15" spans="1:10" ht="16" customHeight="1" x14ac:dyDescent="0.5">
      <c r="A15" s="22">
        <v>11</v>
      </c>
      <c r="B15" s="50" t="s">
        <v>80</v>
      </c>
      <c r="C15" s="95">
        <v>1.9751025736665424</v>
      </c>
      <c r="D15" s="96">
        <v>1.5413822935691628</v>
      </c>
      <c r="E15" s="96">
        <v>1.644101935370873</v>
      </c>
      <c r="F15" s="38">
        <v>1.7203342960732502</v>
      </c>
    </row>
    <row r="16" spans="1:10" ht="16" customHeight="1" x14ac:dyDescent="0.5">
      <c r="A16" s="24">
        <v>12</v>
      </c>
      <c r="B16" s="51" t="s">
        <v>81</v>
      </c>
      <c r="C16" s="97">
        <v>1.6945672773215414</v>
      </c>
      <c r="D16" s="98">
        <v>1.7119888150996154</v>
      </c>
      <c r="E16" s="98">
        <v>1.8521739130434782</v>
      </c>
      <c r="F16" s="39">
        <v>1.7343197590676966</v>
      </c>
    </row>
    <row r="17" spans="1:12" ht="16" customHeight="1" x14ac:dyDescent="0.5">
      <c r="A17" s="22">
        <v>13</v>
      </c>
      <c r="B17" s="50" t="s">
        <v>82</v>
      </c>
      <c r="C17" s="95">
        <v>2.0368324125230202</v>
      </c>
      <c r="D17" s="96">
        <v>2.3069306930693068</v>
      </c>
      <c r="E17" s="96">
        <v>2.2223824632246898</v>
      </c>
      <c r="F17" s="38">
        <v>2.1948002294016442</v>
      </c>
    </row>
    <row r="18" spans="1:12" ht="15.65" customHeight="1" x14ac:dyDescent="0.3">
      <c r="A18" s="129" t="s">
        <v>48</v>
      </c>
      <c r="B18" s="130"/>
      <c r="C18" s="130"/>
      <c r="D18" s="130"/>
      <c r="E18" s="133" t="s">
        <v>49</v>
      </c>
      <c r="F18" s="134"/>
    </row>
    <row r="19" spans="1:12" ht="16" x14ac:dyDescent="0.5">
      <c r="A19" s="14"/>
    </row>
    <row r="20" spans="1:12" ht="16" x14ac:dyDescent="0.5">
      <c r="A20" s="135"/>
      <c r="B20" s="135"/>
    </row>
    <row r="23" spans="1:12" ht="27.5" x14ac:dyDescent="0.55000000000000004">
      <c r="B23" s="12"/>
    </row>
    <row r="28" spans="1:12" x14ac:dyDescent="0.3">
      <c r="K28" s="16"/>
      <c r="L28" s="16"/>
    </row>
    <row r="29" spans="1:12" x14ac:dyDescent="0.3">
      <c r="K29" s="16"/>
      <c r="L29" s="16"/>
    </row>
    <row r="30" spans="1:12" x14ac:dyDescent="0.3">
      <c r="K30" s="16"/>
      <c r="L30" s="16"/>
    </row>
    <row r="31" spans="1:12" x14ac:dyDescent="0.3">
      <c r="K31" s="16"/>
      <c r="L31" s="16"/>
    </row>
    <row r="32" spans="1:12" x14ac:dyDescent="0.3">
      <c r="K32" s="16"/>
      <c r="L32" s="16"/>
    </row>
    <row r="33" spans="9:12" x14ac:dyDescent="0.3">
      <c r="K33" s="16"/>
      <c r="L33" s="16"/>
    </row>
    <row r="34" spans="9:12" x14ac:dyDescent="0.3">
      <c r="I34" s="8"/>
      <c r="J34" s="16"/>
      <c r="K34" s="16"/>
      <c r="L34" s="16"/>
    </row>
    <row r="35" spans="9:12" x14ac:dyDescent="0.3">
      <c r="I35" s="8"/>
      <c r="J35" s="16"/>
      <c r="K35" s="16"/>
      <c r="L35" s="16"/>
    </row>
    <row r="36" spans="9:12" x14ac:dyDescent="0.3">
      <c r="I36" s="8"/>
      <c r="J36" s="16"/>
      <c r="K36" s="16"/>
      <c r="L36" s="16"/>
    </row>
    <row r="37" spans="9:12" x14ac:dyDescent="0.3">
      <c r="I37" s="8"/>
      <c r="J37" s="16"/>
      <c r="K37" s="16"/>
      <c r="L37" s="16"/>
    </row>
    <row r="38" spans="9:12" x14ac:dyDescent="0.3">
      <c r="I38" s="8"/>
      <c r="J38" s="16"/>
      <c r="K38" s="16"/>
      <c r="L38" s="16"/>
    </row>
    <row r="39" spans="9:12" x14ac:dyDescent="0.3">
      <c r="I39" s="8"/>
      <c r="J39" s="16"/>
      <c r="K39" s="16"/>
      <c r="L39" s="16"/>
    </row>
    <row r="40" spans="9:12" x14ac:dyDescent="0.3">
      <c r="I40" s="8"/>
      <c r="J40" s="16"/>
      <c r="K40" s="16"/>
      <c r="L40" s="16"/>
    </row>
  </sheetData>
  <mergeCells count="6">
    <mergeCell ref="G4:J4"/>
    <mergeCell ref="A4:B4"/>
    <mergeCell ref="A20:B20"/>
    <mergeCell ref="A2:F2"/>
    <mergeCell ref="A18:D18"/>
    <mergeCell ref="E18:F18"/>
  </mergeCells>
  <hyperlinks>
    <hyperlink ref="E18" location="'القائمة الرئيسية'!A1" display="العودة للقائمة الرئيسية" xr:uid="{69D534A5-257A-4AA9-8BC4-A28A14529284}"/>
  </hyperlinks>
  <pageMargins left="0.7" right="0.7" top="0.75" bottom="0.75" header="0.3" footer="0.3"/>
  <pageSetup scale="83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779B-9DCE-40AE-B4A6-1019778A2DCA}">
  <sheetPr>
    <tabColor theme="3" tint="0.39997558519241921"/>
  </sheetPr>
  <dimension ref="A1:H16"/>
  <sheetViews>
    <sheetView showGridLines="0" rightToLeft="1" tabSelected="1" view="pageBreakPreview" zoomScale="80" zoomScaleNormal="100" zoomScaleSheetLayoutView="80" workbookViewId="0">
      <selection activeCell="G1" sqref="G1"/>
    </sheetView>
  </sheetViews>
  <sheetFormatPr defaultColWidth="8.75" defaultRowHeight="14" x14ac:dyDescent="0.3"/>
  <cols>
    <col min="1" max="1" width="7.58203125" customWidth="1"/>
    <col min="2" max="2" width="33.25" customWidth="1"/>
    <col min="3" max="5" width="15.58203125" customWidth="1"/>
    <col min="6" max="8" width="14.25" customWidth="1"/>
  </cols>
  <sheetData>
    <row r="1" spans="1:8" ht="38.15" customHeight="1" x14ac:dyDescent="0.3"/>
    <row r="2" spans="1:8" ht="46" customHeight="1" x14ac:dyDescent="0.3">
      <c r="A2" s="117" t="s">
        <v>19</v>
      </c>
      <c r="B2" s="117"/>
      <c r="C2" s="117"/>
      <c r="D2" s="117"/>
      <c r="E2" s="117"/>
      <c r="F2" s="5"/>
      <c r="G2" s="5"/>
      <c r="H2" s="5"/>
    </row>
    <row r="3" spans="1:8" x14ac:dyDescent="0.3">
      <c r="A3" s="19" t="s">
        <v>96</v>
      </c>
    </row>
    <row r="4" spans="1:8" ht="35.15" customHeight="1" x14ac:dyDescent="0.3">
      <c r="A4" s="138" t="s">
        <v>97</v>
      </c>
      <c r="B4" s="139"/>
      <c r="C4" s="37" t="s">
        <v>86</v>
      </c>
      <c r="D4" s="37" t="s">
        <v>87</v>
      </c>
      <c r="E4" s="37" t="s">
        <v>88</v>
      </c>
      <c r="F4" s="136"/>
      <c r="G4" s="137"/>
    </row>
    <row r="5" spans="1:8" ht="21.65" customHeight="1" thickBot="1" x14ac:dyDescent="0.35">
      <c r="A5" s="140" t="s">
        <v>98</v>
      </c>
      <c r="B5" s="141"/>
      <c r="C5" s="141"/>
      <c r="D5" s="141"/>
      <c r="E5" s="141"/>
    </row>
    <row r="6" spans="1:8" ht="16" customHeight="1" x14ac:dyDescent="0.3">
      <c r="A6" s="22">
        <v>1</v>
      </c>
      <c r="B6" s="23" t="s">
        <v>40</v>
      </c>
      <c r="C6" s="28">
        <v>0.51325112697739661</v>
      </c>
      <c r="D6" s="28">
        <v>0.57508128573734496</v>
      </c>
      <c r="E6" s="28">
        <v>0.58605540424393487</v>
      </c>
    </row>
    <row r="7" spans="1:8" ht="16" customHeight="1" x14ac:dyDescent="0.5">
      <c r="A7" s="24">
        <v>2</v>
      </c>
      <c r="B7" s="25" t="s">
        <v>44</v>
      </c>
      <c r="C7" s="55">
        <v>0.52547547637434677</v>
      </c>
      <c r="D7" s="89">
        <v>0.59899434694612097</v>
      </c>
      <c r="E7" s="89">
        <v>0.59367157017542005</v>
      </c>
    </row>
    <row r="8" spans="1:8" ht="20.149999999999999" customHeight="1" x14ac:dyDescent="0.3">
      <c r="A8" s="138" t="s">
        <v>99</v>
      </c>
      <c r="B8" s="139"/>
      <c r="C8" s="37">
        <f>(C7-C6)</f>
        <v>1.2224349396950163E-2</v>
      </c>
      <c r="D8" s="37">
        <f t="shared" ref="D8:E8" si="0">(D7-D6)</f>
        <v>2.391306120877601E-2</v>
      </c>
      <c r="E8" s="37">
        <f t="shared" si="0"/>
        <v>7.6161659314851748E-3</v>
      </c>
    </row>
    <row r="9" spans="1:8" ht="20.149999999999999" customHeight="1" thickBot="1" x14ac:dyDescent="0.35">
      <c r="A9" s="140" t="s">
        <v>68</v>
      </c>
      <c r="B9" s="141"/>
      <c r="C9" s="141"/>
      <c r="D9" s="141"/>
      <c r="E9" s="141"/>
    </row>
    <row r="10" spans="1:8" ht="20.149999999999999" customHeight="1" x14ac:dyDescent="0.3">
      <c r="A10" s="22">
        <v>1</v>
      </c>
      <c r="B10" s="23" t="s">
        <v>40</v>
      </c>
      <c r="C10" s="28">
        <v>0.53192649777259104</v>
      </c>
      <c r="D10" s="28">
        <v>0.5889592230404388</v>
      </c>
      <c r="E10" s="28">
        <v>0.55561224137752585</v>
      </c>
    </row>
    <row r="11" spans="1:8" ht="20.149999999999999" customHeight="1" x14ac:dyDescent="0.5">
      <c r="A11" s="24">
        <v>2</v>
      </c>
      <c r="B11" s="25" t="s">
        <v>44</v>
      </c>
      <c r="C11" s="55">
        <v>0.53675254592152033</v>
      </c>
      <c r="D11" s="89">
        <v>0.58656377266710691</v>
      </c>
      <c r="E11" s="89">
        <v>0.55529063535662293</v>
      </c>
    </row>
    <row r="12" spans="1:8" ht="20.149999999999999" customHeight="1" x14ac:dyDescent="0.3">
      <c r="A12" s="138" t="s">
        <v>100</v>
      </c>
      <c r="B12" s="139"/>
      <c r="C12" s="37">
        <f>(C11-C10)</f>
        <v>4.826048148929285E-3</v>
      </c>
      <c r="D12" s="37">
        <f t="shared" ref="D12:E12" si="1">(D11-D10)</f>
        <v>-2.3954503733318866E-3</v>
      </c>
      <c r="E12" s="37">
        <f t="shared" si="1"/>
        <v>-3.2160602090292034E-4</v>
      </c>
    </row>
    <row r="13" spans="1:8" ht="15.65" customHeight="1" x14ac:dyDescent="0.3">
      <c r="A13" s="129" t="s">
        <v>48</v>
      </c>
      <c r="B13" s="130"/>
      <c r="C13" s="130"/>
      <c r="D13" s="133" t="s">
        <v>49</v>
      </c>
      <c r="E13" s="133"/>
    </row>
    <row r="16" spans="1:8" x14ac:dyDescent="0.3">
      <c r="C16" s="13"/>
    </row>
  </sheetData>
  <mergeCells count="9">
    <mergeCell ref="F4:G4"/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06EBF6E1-3984-40CC-95BF-98A9DC29DD73}"/>
  </hyperlinks>
  <pageMargins left="0.7" right="0.7" top="0.75" bottom="0.75" header="0.3" footer="0.3"/>
  <pageSetup scale="95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038F-D5DC-4D58-B172-A343AB3F6D12}">
  <sheetPr>
    <tabColor theme="3" tint="0.39997558519241921"/>
  </sheetPr>
  <dimension ref="A1:H13"/>
  <sheetViews>
    <sheetView showGridLines="0" rightToLeft="1" view="pageBreakPreview" zoomScale="80" zoomScaleNormal="100" zoomScaleSheetLayoutView="80" workbookViewId="0">
      <selection activeCell="C10" sqref="C10:E12"/>
    </sheetView>
  </sheetViews>
  <sheetFormatPr defaultColWidth="8.75" defaultRowHeight="14" x14ac:dyDescent="0.3"/>
  <cols>
    <col min="1" max="1" width="7.58203125" customWidth="1"/>
    <col min="2" max="2" width="35.75" customWidth="1"/>
    <col min="3" max="5" width="15.58203125" customWidth="1"/>
    <col min="6" max="8" width="14.25" customWidth="1"/>
  </cols>
  <sheetData>
    <row r="1" spans="1:8" ht="39" customHeight="1" x14ac:dyDescent="0.3"/>
    <row r="2" spans="1:8" ht="46" customHeight="1" x14ac:dyDescent="0.3">
      <c r="A2" s="117" t="s">
        <v>20</v>
      </c>
      <c r="B2" s="117"/>
      <c r="C2" s="117"/>
      <c r="D2" s="117"/>
      <c r="E2" s="117"/>
      <c r="F2" s="5"/>
      <c r="G2" s="5"/>
      <c r="H2" s="5"/>
    </row>
    <row r="3" spans="1:8" x14ac:dyDescent="0.3">
      <c r="A3" s="19" t="s">
        <v>101</v>
      </c>
      <c r="E3" s="29" t="s">
        <v>53</v>
      </c>
    </row>
    <row r="4" spans="1:8" ht="35.15" customHeight="1" x14ac:dyDescent="0.3">
      <c r="A4" s="138" t="s">
        <v>97</v>
      </c>
      <c r="B4" s="139"/>
      <c r="C4" s="37" t="s">
        <v>86</v>
      </c>
      <c r="D4" s="37" t="s">
        <v>87</v>
      </c>
      <c r="E4" s="37" t="s">
        <v>88</v>
      </c>
      <c r="F4" s="136"/>
      <c r="G4" s="137"/>
    </row>
    <row r="5" spans="1:8" ht="20.5" customHeight="1" thickBot="1" x14ac:dyDescent="0.35">
      <c r="A5" s="140" t="s">
        <v>98</v>
      </c>
      <c r="B5" s="141"/>
      <c r="C5" s="141"/>
      <c r="D5" s="141"/>
      <c r="E5" s="141"/>
    </row>
    <row r="6" spans="1:8" ht="16" customHeight="1" x14ac:dyDescent="0.3">
      <c r="A6" s="22">
        <v>1</v>
      </c>
      <c r="B6" s="23" t="s">
        <v>40</v>
      </c>
      <c r="C6" s="44">
        <v>426.23414252333305</v>
      </c>
      <c r="D6" s="44">
        <v>436.38002903922057</v>
      </c>
      <c r="E6" s="75">
        <v>455.48193156843553</v>
      </c>
    </row>
    <row r="7" spans="1:8" ht="16" customHeight="1" x14ac:dyDescent="0.3">
      <c r="A7" s="24">
        <v>2</v>
      </c>
      <c r="B7" s="25" t="s">
        <v>44</v>
      </c>
      <c r="C7" s="45">
        <v>386.37884186561956</v>
      </c>
      <c r="D7" s="45">
        <v>388.98334720665866</v>
      </c>
      <c r="E7" s="45">
        <v>390.08327358980273</v>
      </c>
    </row>
    <row r="8" spans="1:8" ht="20.149999999999999" customHeight="1" x14ac:dyDescent="0.3">
      <c r="A8" s="138" t="s">
        <v>99</v>
      </c>
      <c r="B8" s="139"/>
      <c r="C8" s="37">
        <v>-9.3505650255438444E-2</v>
      </c>
      <c r="D8" s="37">
        <v>-0.10861331563892909</v>
      </c>
      <c r="E8" s="37">
        <v>-0.14358123439372203</v>
      </c>
    </row>
    <row r="9" spans="1:8" ht="20.149999999999999" customHeight="1" x14ac:dyDescent="0.3">
      <c r="A9" s="140" t="s">
        <v>68</v>
      </c>
      <c r="B9" s="141"/>
      <c r="C9" s="141"/>
      <c r="D9" s="141"/>
      <c r="E9" s="141"/>
    </row>
    <row r="10" spans="1:8" ht="20.149999999999999" customHeight="1" x14ac:dyDescent="0.3">
      <c r="A10" s="22">
        <v>1</v>
      </c>
      <c r="B10" s="23" t="s">
        <v>40</v>
      </c>
      <c r="C10" s="44">
        <v>190.25210301598946</v>
      </c>
      <c r="D10" s="44">
        <v>269.74475962217718</v>
      </c>
      <c r="E10" s="75">
        <v>193.29110481291704</v>
      </c>
    </row>
    <row r="11" spans="1:8" ht="20.149999999999999" customHeight="1" x14ac:dyDescent="0.3">
      <c r="A11" s="24">
        <v>2</v>
      </c>
      <c r="B11" s="25" t="s">
        <v>44</v>
      </c>
      <c r="C11" s="45">
        <v>192.89369776558527</v>
      </c>
      <c r="D11" s="45">
        <v>223.91913687758566</v>
      </c>
      <c r="E11" s="45">
        <v>202.86238611907564</v>
      </c>
    </row>
    <row r="12" spans="1:8" ht="20.149999999999999" customHeight="1" x14ac:dyDescent="0.3">
      <c r="A12" s="138" t="s">
        <v>100</v>
      </c>
      <c r="B12" s="139"/>
      <c r="C12" s="37">
        <v>1.3884707226462572E-2</v>
      </c>
      <c r="D12" s="37">
        <v>-0.16988512699478575</v>
      </c>
      <c r="E12" s="37">
        <v>4.951744321303593E-2</v>
      </c>
    </row>
    <row r="13" spans="1:8" ht="15.65" customHeight="1" x14ac:dyDescent="0.3">
      <c r="A13" s="129" t="s">
        <v>48</v>
      </c>
      <c r="B13" s="130"/>
      <c r="C13" s="130"/>
      <c r="D13" s="133" t="s">
        <v>49</v>
      </c>
      <c r="E13" s="133"/>
    </row>
  </sheetData>
  <mergeCells count="9">
    <mergeCell ref="F4:G4"/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8A2097B1-7D46-45C9-90A1-E5B74CB26AC3}"/>
  </hyperlinks>
  <pageMargins left="0.7" right="0.7" top="0.75" bottom="0.75" header="0.3" footer="0.3"/>
  <pageSetup scale="92" orientation="portrait" r:id="rId1"/>
  <headerFooter>
    <oddFooter>&amp;C_x000D_&amp;1#&amp;"Calibri"&amp;11&amp;Kffa500 CONFIDENTIAL▮▮مقيّد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0C94-76B5-4813-810B-005BC24DB87F}">
  <sheetPr>
    <tabColor theme="3" tint="0.39997558519241921"/>
  </sheetPr>
  <dimension ref="A1:H14"/>
  <sheetViews>
    <sheetView showGridLines="0" rightToLeft="1" view="pageBreakPreview" zoomScale="80" zoomScaleNormal="100" zoomScaleSheetLayoutView="80" workbookViewId="0">
      <selection activeCell="C10" sqref="C10:E12"/>
    </sheetView>
  </sheetViews>
  <sheetFormatPr defaultColWidth="8.75" defaultRowHeight="14" x14ac:dyDescent="0.3"/>
  <cols>
    <col min="1" max="1" width="7.58203125" customWidth="1"/>
    <col min="2" max="2" width="41.08203125" customWidth="1"/>
    <col min="3" max="5" width="15.58203125" customWidth="1"/>
    <col min="6" max="8" width="14.25" customWidth="1"/>
  </cols>
  <sheetData>
    <row r="1" spans="1:8" ht="38.15" customHeight="1" x14ac:dyDescent="0.3"/>
    <row r="2" spans="1:8" ht="46" customHeight="1" x14ac:dyDescent="0.3">
      <c r="A2" s="117" t="s">
        <v>21</v>
      </c>
      <c r="B2" s="117"/>
      <c r="C2" s="117"/>
      <c r="D2" s="117"/>
      <c r="E2" s="117"/>
      <c r="F2" s="5"/>
      <c r="G2" s="5"/>
      <c r="H2" s="5"/>
    </row>
    <row r="3" spans="1:8" x14ac:dyDescent="0.3">
      <c r="A3" s="19" t="s">
        <v>102</v>
      </c>
      <c r="E3" s="29" t="s">
        <v>56</v>
      </c>
    </row>
    <row r="4" spans="1:8" ht="35.15" customHeight="1" x14ac:dyDescent="0.3">
      <c r="A4" s="138" t="s">
        <v>97</v>
      </c>
      <c r="B4" s="139"/>
      <c r="C4" s="37" t="s">
        <v>86</v>
      </c>
      <c r="D4" s="37" t="s">
        <v>87</v>
      </c>
      <c r="E4" s="37" t="s">
        <v>88</v>
      </c>
      <c r="F4" s="136"/>
      <c r="G4" s="137"/>
    </row>
    <row r="5" spans="1:8" ht="19.5" customHeight="1" thickBot="1" x14ac:dyDescent="0.35">
      <c r="A5" s="140" t="s">
        <v>98</v>
      </c>
      <c r="B5" s="141"/>
      <c r="C5" s="141"/>
      <c r="D5" s="141"/>
      <c r="E5" s="141"/>
    </row>
    <row r="6" spans="1:8" ht="16" customHeight="1" x14ac:dyDescent="0.3">
      <c r="A6" s="22">
        <v>1</v>
      </c>
      <c r="B6" s="23" t="s">
        <v>40</v>
      </c>
      <c r="C6" s="38">
        <v>3.6926545544352671</v>
      </c>
      <c r="D6" s="38">
        <v>3.5365900821076766</v>
      </c>
      <c r="E6" s="38">
        <v>3.6911325031477</v>
      </c>
    </row>
    <row r="7" spans="1:8" ht="16" customHeight="1" x14ac:dyDescent="0.3">
      <c r="A7" s="24">
        <v>2</v>
      </c>
      <c r="B7" s="25" t="s">
        <v>44</v>
      </c>
      <c r="C7" s="39">
        <v>3.6700232771039878</v>
      </c>
      <c r="D7" s="39">
        <v>3.8455234575824098</v>
      </c>
      <c r="E7" s="39">
        <v>3.8982925178904719</v>
      </c>
    </row>
    <row r="8" spans="1:8" ht="20.149999999999999" customHeight="1" x14ac:dyDescent="0.3">
      <c r="A8" s="138" t="s">
        <v>99</v>
      </c>
      <c r="B8" s="139"/>
      <c r="C8" s="37">
        <v>-6.1287285332706776E-3</v>
      </c>
      <c r="D8" s="37">
        <v>8.7353458643027238E-2</v>
      </c>
      <c r="E8" s="37">
        <v>5.6123700399839702E-2</v>
      </c>
    </row>
    <row r="9" spans="1:8" ht="20.149999999999999" customHeight="1" thickBot="1" x14ac:dyDescent="0.35">
      <c r="A9" s="140" t="s">
        <v>68</v>
      </c>
      <c r="B9" s="141"/>
      <c r="C9" s="141"/>
      <c r="D9" s="141"/>
      <c r="E9" s="141"/>
    </row>
    <row r="10" spans="1:8" ht="20.149999999999999" customHeight="1" x14ac:dyDescent="0.3">
      <c r="A10" s="22">
        <v>1</v>
      </c>
      <c r="B10" s="23" t="s">
        <v>40</v>
      </c>
      <c r="C10" s="38">
        <v>2.1586133649130144</v>
      </c>
      <c r="D10" s="38">
        <v>2.1313597088129965</v>
      </c>
      <c r="E10" s="38">
        <v>2.1119905983845162</v>
      </c>
    </row>
    <row r="11" spans="1:8" ht="20.149999999999999" customHeight="1" x14ac:dyDescent="0.3">
      <c r="A11" s="24">
        <v>2</v>
      </c>
      <c r="B11" s="25" t="s">
        <v>44</v>
      </c>
      <c r="C11" s="39">
        <v>2.2071152588717826</v>
      </c>
      <c r="D11" s="39">
        <v>2.2206345448250095</v>
      </c>
      <c r="E11" s="39">
        <v>2.2191671656139582</v>
      </c>
    </row>
    <row r="12" spans="1:8" ht="20.149999999999999" customHeight="1" x14ac:dyDescent="0.3">
      <c r="A12" s="138" t="s">
        <v>100</v>
      </c>
      <c r="B12" s="139"/>
      <c r="C12" s="37">
        <v>2.24690047542269E-2</v>
      </c>
      <c r="D12" s="37">
        <v>4.1886329953066556E-2</v>
      </c>
      <c r="E12" s="37">
        <v>5.0746706595863875E-2</v>
      </c>
    </row>
    <row r="13" spans="1:8" ht="15.65" customHeight="1" x14ac:dyDescent="0.3">
      <c r="A13" s="129" t="s">
        <v>48</v>
      </c>
      <c r="B13" s="130"/>
      <c r="C13" s="130"/>
      <c r="D13" s="133" t="s">
        <v>49</v>
      </c>
      <c r="E13" s="133"/>
    </row>
    <row r="14" spans="1:8" x14ac:dyDescent="0.3">
      <c r="C14" s="9"/>
      <c r="D14" s="9"/>
      <c r="E14" s="9"/>
    </row>
  </sheetData>
  <mergeCells count="9">
    <mergeCell ref="F4:G4"/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7DBC8C26-6FF8-4F08-8C64-0C11DC876409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B380-816C-4415-8F50-EDA832237D99}">
  <sheetPr>
    <tabColor theme="3"/>
  </sheetPr>
  <dimension ref="A1:R23"/>
  <sheetViews>
    <sheetView showGridLines="0" rightToLeft="1" view="pageBreakPreview" zoomScale="90" zoomScaleNormal="100" zoomScaleSheetLayoutView="90" workbookViewId="0">
      <selection activeCell="C5" sqref="C5:F17"/>
    </sheetView>
  </sheetViews>
  <sheetFormatPr defaultColWidth="8.75" defaultRowHeight="14" x14ac:dyDescent="0.3"/>
  <cols>
    <col min="1" max="1" width="7.58203125" customWidth="1"/>
    <col min="2" max="2" width="35.25" customWidth="1"/>
    <col min="3" max="6" width="15.58203125" customWidth="1"/>
    <col min="7" max="7" width="15.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83203125" customWidth="1"/>
    <col min="14" max="14" width="13.25" customWidth="1"/>
  </cols>
  <sheetData>
    <row r="1" spans="1:14" ht="42" customHeight="1" x14ac:dyDescent="0.3"/>
    <row r="2" spans="1:14" ht="46" customHeight="1" x14ac:dyDescent="0.3">
      <c r="A2" s="119" t="s">
        <v>23</v>
      </c>
      <c r="B2" s="117"/>
      <c r="C2" s="117"/>
      <c r="D2" s="117"/>
      <c r="E2" s="117"/>
      <c r="F2" s="117"/>
      <c r="G2" s="5"/>
      <c r="H2" s="5"/>
      <c r="I2" s="5"/>
      <c r="J2" s="5"/>
      <c r="K2" s="5"/>
      <c r="L2" s="5"/>
      <c r="M2" s="5"/>
      <c r="N2" s="5"/>
    </row>
    <row r="3" spans="1:14" x14ac:dyDescent="0.3">
      <c r="A3" s="19" t="s">
        <v>103</v>
      </c>
    </row>
    <row r="4" spans="1:14" ht="35.15" customHeight="1" x14ac:dyDescent="0.3">
      <c r="A4" s="127" t="s">
        <v>104</v>
      </c>
      <c r="B4" s="128"/>
      <c r="C4" s="21" t="s">
        <v>105</v>
      </c>
      <c r="D4" s="21" t="s">
        <v>106</v>
      </c>
      <c r="E4" s="21" t="s">
        <v>107</v>
      </c>
      <c r="F4" s="31" t="s">
        <v>108</v>
      </c>
      <c r="G4" s="41"/>
    </row>
    <row r="5" spans="1:14" ht="16" customHeight="1" x14ac:dyDescent="0.5">
      <c r="A5" s="22">
        <v>1</v>
      </c>
      <c r="B5" s="23" t="s">
        <v>109</v>
      </c>
      <c r="C5" s="99">
        <v>35380</v>
      </c>
      <c r="D5" s="99">
        <v>23476</v>
      </c>
      <c r="E5" s="99">
        <f>C5+D5</f>
        <v>58856</v>
      </c>
      <c r="F5" s="108">
        <f>E5/'3.3'!E5</f>
        <v>0.36394217093953674</v>
      </c>
      <c r="G5" s="9"/>
    </row>
    <row r="6" spans="1:14" ht="16" customHeight="1" x14ac:dyDescent="0.5">
      <c r="A6" s="24">
        <v>2</v>
      </c>
      <c r="B6" s="25" t="s">
        <v>110</v>
      </c>
      <c r="C6" s="53">
        <v>51008</v>
      </c>
      <c r="D6" s="53">
        <v>59004</v>
      </c>
      <c r="E6" s="53">
        <f t="shared" ref="E6:E16" si="0">C6+D6</f>
        <v>110012</v>
      </c>
      <c r="F6" s="109">
        <f>E6/'3.3'!E6</f>
        <v>0.17172417237977497</v>
      </c>
      <c r="G6" s="9"/>
    </row>
    <row r="7" spans="1:14" ht="16" customHeight="1" x14ac:dyDescent="0.5">
      <c r="A7" s="22">
        <v>3</v>
      </c>
      <c r="B7" s="23" t="s">
        <v>111</v>
      </c>
      <c r="C7" s="101">
        <v>3703</v>
      </c>
      <c r="D7" s="101">
        <v>307</v>
      </c>
      <c r="E7" s="101">
        <f t="shared" si="0"/>
        <v>4010</v>
      </c>
      <c r="F7" s="110">
        <f>E7/'3.3'!E7</f>
        <v>0.7153050303246522</v>
      </c>
      <c r="G7" s="9"/>
    </row>
    <row r="8" spans="1:14" ht="16" customHeight="1" x14ac:dyDescent="0.5">
      <c r="A8" s="24">
        <v>4</v>
      </c>
      <c r="B8" s="25" t="s">
        <v>112</v>
      </c>
      <c r="C8" s="53">
        <v>4178</v>
      </c>
      <c r="D8" s="53">
        <v>3042</v>
      </c>
      <c r="E8" s="53">
        <f t="shared" si="0"/>
        <v>7220</v>
      </c>
      <c r="F8" s="109">
        <f>E8/'3.3'!E8</f>
        <v>0.1938255033557047</v>
      </c>
      <c r="G8" s="9"/>
    </row>
    <row r="9" spans="1:14" ht="16" customHeight="1" x14ac:dyDescent="0.5">
      <c r="A9" s="22">
        <v>5</v>
      </c>
      <c r="B9" s="23" t="s">
        <v>113</v>
      </c>
      <c r="C9" s="101">
        <v>423</v>
      </c>
      <c r="D9" s="101">
        <v>410</v>
      </c>
      <c r="E9" s="101">
        <f t="shared" si="0"/>
        <v>833</v>
      </c>
      <c r="F9" s="110">
        <f>E9/'3.3'!E9</f>
        <v>0.36455142231947485</v>
      </c>
      <c r="G9" s="9"/>
    </row>
    <row r="10" spans="1:14" ht="16" customHeight="1" x14ac:dyDescent="0.5">
      <c r="A10" s="24">
        <v>6</v>
      </c>
      <c r="B10" s="25" t="s">
        <v>114</v>
      </c>
      <c r="C10" s="53">
        <v>6727</v>
      </c>
      <c r="D10" s="53">
        <v>831</v>
      </c>
      <c r="E10" s="53">
        <f t="shared" si="0"/>
        <v>7558</v>
      </c>
      <c r="F10" s="109">
        <f>E10/'3.3'!E10</f>
        <v>0.4887480600103466</v>
      </c>
      <c r="G10" s="9"/>
    </row>
    <row r="11" spans="1:14" ht="16" customHeight="1" x14ac:dyDescent="0.5">
      <c r="A11" s="22">
        <v>7</v>
      </c>
      <c r="B11" s="23" t="s">
        <v>115</v>
      </c>
      <c r="C11" s="101">
        <v>7066</v>
      </c>
      <c r="D11" s="101">
        <v>1929</v>
      </c>
      <c r="E11" s="101">
        <f t="shared" si="0"/>
        <v>8995</v>
      </c>
      <c r="F11" s="110">
        <f>E11/'3.3'!E11</f>
        <v>0.410599351805359</v>
      </c>
      <c r="G11" s="9"/>
    </row>
    <row r="12" spans="1:14" ht="16" customHeight="1" x14ac:dyDescent="0.5">
      <c r="A12" s="24">
        <v>8</v>
      </c>
      <c r="B12" s="25" t="s">
        <v>116</v>
      </c>
      <c r="C12" s="53">
        <v>10029</v>
      </c>
      <c r="D12" s="53">
        <v>4357</v>
      </c>
      <c r="E12" s="53">
        <f t="shared" si="0"/>
        <v>14386</v>
      </c>
      <c r="F12" s="109">
        <f>E12/'3.3'!E12</f>
        <v>0.51441035543159552</v>
      </c>
      <c r="G12" s="9"/>
    </row>
    <row r="13" spans="1:14" ht="16" customHeight="1" x14ac:dyDescent="0.5">
      <c r="A13" s="22">
        <v>9</v>
      </c>
      <c r="B13" s="23" t="s">
        <v>117</v>
      </c>
      <c r="C13" s="101">
        <v>1168</v>
      </c>
      <c r="D13" s="101">
        <v>800</v>
      </c>
      <c r="E13" s="101">
        <f t="shared" si="0"/>
        <v>1968</v>
      </c>
      <c r="F13" s="110">
        <f>E13/'3.3'!E13</f>
        <v>0.50565262076053441</v>
      </c>
      <c r="G13" s="9"/>
    </row>
    <row r="14" spans="1:14" ht="16" customHeight="1" x14ac:dyDescent="0.5">
      <c r="A14" s="24">
        <v>10</v>
      </c>
      <c r="B14" s="25" t="s">
        <v>118</v>
      </c>
      <c r="C14" s="53">
        <v>2690</v>
      </c>
      <c r="D14" s="53">
        <v>3907</v>
      </c>
      <c r="E14" s="53">
        <f t="shared" si="0"/>
        <v>6597</v>
      </c>
      <c r="F14" s="109">
        <f>E14/'3.3'!E14</f>
        <v>0.27455468619943402</v>
      </c>
      <c r="G14" s="9"/>
    </row>
    <row r="15" spans="1:14" ht="16" customHeight="1" x14ac:dyDescent="0.5">
      <c r="A15" s="22">
        <v>11</v>
      </c>
      <c r="B15" s="23" t="s">
        <v>119</v>
      </c>
      <c r="C15" s="101">
        <v>3478</v>
      </c>
      <c r="D15" s="101">
        <v>3542</v>
      </c>
      <c r="E15" s="101">
        <f t="shared" si="0"/>
        <v>7020</v>
      </c>
      <c r="F15" s="110">
        <f>E15/'3.3'!E15</f>
        <v>0.36478902515069633</v>
      </c>
      <c r="G15" s="9"/>
    </row>
    <row r="16" spans="1:14" ht="16" customHeight="1" x14ac:dyDescent="0.5">
      <c r="A16" s="24">
        <v>12</v>
      </c>
      <c r="B16" s="25" t="s">
        <v>120</v>
      </c>
      <c r="C16" s="53">
        <v>6837</v>
      </c>
      <c r="D16" s="53">
        <v>13189</v>
      </c>
      <c r="E16" s="53">
        <f t="shared" si="0"/>
        <v>20026</v>
      </c>
      <c r="F16" s="109">
        <f>E16/'3.3'!E16</f>
        <v>0.28372672919441216</v>
      </c>
      <c r="G16" s="9"/>
    </row>
    <row r="17" spans="1:18" ht="20.149999999999999" customHeight="1" x14ac:dyDescent="0.3">
      <c r="A17" s="120" t="s">
        <v>107</v>
      </c>
      <c r="B17" s="121"/>
      <c r="C17" s="34">
        <f>SUM(C5:C16)</f>
        <v>132687</v>
      </c>
      <c r="D17" s="34">
        <f>SUM(D5:D16)</f>
        <v>114794</v>
      </c>
      <c r="E17" s="34">
        <f>SUM(E5:E16)</f>
        <v>247481</v>
      </c>
      <c r="F17" s="36">
        <f>E17/'3.3'!E17</f>
        <v>0.24013899050432089</v>
      </c>
    </row>
    <row r="18" spans="1:18" ht="16" customHeight="1" x14ac:dyDescent="0.3">
      <c r="A18" s="129" t="s">
        <v>64</v>
      </c>
      <c r="B18" s="130"/>
      <c r="C18" s="130"/>
      <c r="D18" s="130"/>
      <c r="E18" s="133" t="s">
        <v>49</v>
      </c>
      <c r="F18" s="134"/>
      <c r="O18" s="3"/>
      <c r="P18" s="3"/>
      <c r="Q18" s="3"/>
      <c r="R18" s="3"/>
    </row>
    <row r="19" spans="1:18" x14ac:dyDescent="0.3">
      <c r="B19" s="3"/>
      <c r="C19" s="3"/>
      <c r="D19" s="3"/>
      <c r="E19" s="57"/>
      <c r="M19" s="3"/>
      <c r="N19" s="4"/>
      <c r="O19" s="4"/>
      <c r="P19" s="3"/>
      <c r="Q19" s="3"/>
      <c r="R19" s="3"/>
    </row>
    <row r="20" spans="1:18" x14ac:dyDescent="0.3">
      <c r="B20" s="3"/>
      <c r="C20" s="3"/>
      <c r="D20" s="3"/>
      <c r="E20" s="3"/>
      <c r="F20" s="3"/>
      <c r="G20" s="3"/>
    </row>
    <row r="21" spans="1:18" x14ac:dyDescent="0.3">
      <c r="B21" s="3"/>
      <c r="C21" s="3"/>
      <c r="D21" s="3"/>
      <c r="E21" s="3"/>
      <c r="F21" s="3"/>
      <c r="G21" s="3"/>
    </row>
    <row r="23" spans="1:18" x14ac:dyDescent="0.3">
      <c r="C23" s="1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BEFECE4B-6849-4471-887B-5A788C8AFEE1}"/>
  </hyperlinks>
  <pageMargins left="0.7" right="0.7" top="0.75" bottom="0.75" header="0.3" footer="0.3"/>
  <pageSetup scale="7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3C50-87A9-477F-8D88-B85BD5541F7E}">
  <sheetPr>
    <tabColor theme="3"/>
  </sheetPr>
  <dimension ref="A1:R21"/>
  <sheetViews>
    <sheetView showGridLines="0" rightToLeft="1" view="pageBreakPreview" zoomScale="90" zoomScaleNormal="100" zoomScaleSheetLayoutView="90" workbookViewId="0">
      <selection activeCell="C5" sqref="C5:F17"/>
    </sheetView>
  </sheetViews>
  <sheetFormatPr defaultColWidth="8.75" defaultRowHeight="14" x14ac:dyDescent="0.3"/>
  <cols>
    <col min="1" max="1" width="7.58203125" customWidth="1"/>
    <col min="2" max="2" width="33.08203125" customWidth="1"/>
    <col min="3" max="6" width="15.58203125" customWidth="1"/>
    <col min="7" max="7" width="15.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83203125" customWidth="1"/>
    <col min="14" max="14" width="13.25" customWidth="1"/>
  </cols>
  <sheetData>
    <row r="1" spans="1:14" ht="40" customHeight="1" x14ac:dyDescent="0.3"/>
    <row r="2" spans="1:14" ht="46" customHeight="1" x14ac:dyDescent="0.3">
      <c r="A2" s="119" t="s">
        <v>24</v>
      </c>
      <c r="B2" s="117"/>
      <c r="C2" s="117"/>
      <c r="D2" s="117"/>
      <c r="E2" s="117"/>
      <c r="F2" s="117"/>
      <c r="G2" s="5"/>
      <c r="H2" s="5"/>
      <c r="I2" s="5"/>
      <c r="J2" s="5"/>
      <c r="K2" s="5"/>
      <c r="L2" s="5"/>
      <c r="M2" s="5"/>
      <c r="N2" s="5"/>
    </row>
    <row r="3" spans="1:14" x14ac:dyDescent="0.3">
      <c r="A3" s="19" t="s">
        <v>121</v>
      </c>
    </row>
    <row r="4" spans="1:14" ht="35.15" customHeight="1" x14ac:dyDescent="0.3">
      <c r="A4" s="127" t="s">
        <v>104</v>
      </c>
      <c r="B4" s="128"/>
      <c r="C4" s="21" t="s">
        <v>105</v>
      </c>
      <c r="D4" s="21" t="s">
        <v>106</v>
      </c>
      <c r="E4" s="21" t="s">
        <v>107</v>
      </c>
      <c r="F4" s="31" t="s">
        <v>122</v>
      </c>
      <c r="G4" s="41"/>
    </row>
    <row r="5" spans="1:14" ht="16" customHeight="1" x14ac:dyDescent="0.5">
      <c r="A5" s="22">
        <v>1</v>
      </c>
      <c r="B5" s="23" t="s">
        <v>109</v>
      </c>
      <c r="C5" s="99">
        <v>99696</v>
      </c>
      <c r="D5" s="99">
        <v>3166</v>
      </c>
      <c r="E5" s="99">
        <f t="shared" ref="E5:E16" si="0">C5+D5</f>
        <v>102862</v>
      </c>
      <c r="F5" s="28">
        <f>E5/'3.3'!E5</f>
        <v>0.63605782906046326</v>
      </c>
    </row>
    <row r="6" spans="1:14" ht="16" customHeight="1" x14ac:dyDescent="0.5">
      <c r="A6" s="24">
        <v>2</v>
      </c>
      <c r="B6" s="25" t="s">
        <v>110</v>
      </c>
      <c r="C6" s="53">
        <v>522312</v>
      </c>
      <c r="D6" s="53">
        <v>8308</v>
      </c>
      <c r="E6" s="53">
        <f t="shared" si="0"/>
        <v>530620</v>
      </c>
      <c r="F6" s="26">
        <f>E6/'3.3'!E6</f>
        <v>0.828275827620225</v>
      </c>
    </row>
    <row r="7" spans="1:14" ht="16" customHeight="1" x14ac:dyDescent="0.5">
      <c r="A7" s="22">
        <v>3</v>
      </c>
      <c r="B7" s="23" t="s">
        <v>111</v>
      </c>
      <c r="C7" s="99">
        <v>1590</v>
      </c>
      <c r="D7" s="99">
        <v>6</v>
      </c>
      <c r="E7" s="99">
        <f t="shared" si="0"/>
        <v>1596</v>
      </c>
      <c r="F7" s="28">
        <f>E7/'3.3'!E7</f>
        <v>0.28469496967534785</v>
      </c>
      <c r="G7" s="2"/>
    </row>
    <row r="8" spans="1:14" ht="16" customHeight="1" x14ac:dyDescent="0.5">
      <c r="A8" s="24">
        <v>4</v>
      </c>
      <c r="B8" s="25" t="s">
        <v>112</v>
      </c>
      <c r="C8" s="53">
        <v>29901</v>
      </c>
      <c r="D8" s="53">
        <v>129</v>
      </c>
      <c r="E8" s="53">
        <f t="shared" si="0"/>
        <v>30030</v>
      </c>
      <c r="F8" s="26">
        <f>E8/'3.3'!E8</f>
        <v>0.8061744966442953</v>
      </c>
      <c r="G8" s="2"/>
    </row>
    <row r="9" spans="1:14" ht="16" customHeight="1" x14ac:dyDescent="0.5">
      <c r="A9" s="22">
        <v>5</v>
      </c>
      <c r="B9" s="23" t="s">
        <v>113</v>
      </c>
      <c r="C9" s="101">
        <v>1421</v>
      </c>
      <c r="D9" s="101">
        <v>31</v>
      </c>
      <c r="E9" s="101">
        <f t="shared" si="0"/>
        <v>1452</v>
      </c>
      <c r="F9" s="28">
        <f>E9/'3.3'!E9</f>
        <v>0.63544857768052521</v>
      </c>
      <c r="G9" s="2"/>
    </row>
    <row r="10" spans="1:14" ht="16" customHeight="1" x14ac:dyDescent="0.5">
      <c r="A10" s="24">
        <v>6</v>
      </c>
      <c r="B10" s="25" t="s">
        <v>114</v>
      </c>
      <c r="C10" s="53">
        <v>2605</v>
      </c>
      <c r="D10" s="53">
        <v>5301</v>
      </c>
      <c r="E10" s="53">
        <f t="shared" si="0"/>
        <v>7906</v>
      </c>
      <c r="F10" s="26">
        <f>E10/'3.3'!E10</f>
        <v>0.51125193998965335</v>
      </c>
      <c r="G10" s="2"/>
    </row>
    <row r="11" spans="1:14" ht="16" customHeight="1" x14ac:dyDescent="0.5">
      <c r="A11" s="22">
        <v>7</v>
      </c>
      <c r="B11" s="23" t="s">
        <v>115</v>
      </c>
      <c r="C11" s="101">
        <v>12830</v>
      </c>
      <c r="D11" s="101">
        <v>82</v>
      </c>
      <c r="E11" s="101">
        <f t="shared" si="0"/>
        <v>12912</v>
      </c>
      <c r="F11" s="28">
        <f>E11/'3.3'!E11</f>
        <v>0.589400648194641</v>
      </c>
      <c r="G11" s="2"/>
    </row>
    <row r="12" spans="1:14" ht="16" customHeight="1" x14ac:dyDescent="0.5">
      <c r="A12" s="24">
        <v>8</v>
      </c>
      <c r="B12" s="25" t="s">
        <v>116</v>
      </c>
      <c r="C12" s="53">
        <v>12924</v>
      </c>
      <c r="D12" s="53">
        <v>656</v>
      </c>
      <c r="E12" s="53">
        <f t="shared" si="0"/>
        <v>13580</v>
      </c>
      <c r="F12" s="26">
        <f>E12/'3.3'!E12</f>
        <v>0.48558964456840448</v>
      </c>
    </row>
    <row r="13" spans="1:14" ht="16" customHeight="1" x14ac:dyDescent="0.5">
      <c r="A13" s="22">
        <v>9</v>
      </c>
      <c r="B13" s="23" t="s">
        <v>117</v>
      </c>
      <c r="C13" s="101">
        <v>1780</v>
      </c>
      <c r="D13" s="101">
        <v>144</v>
      </c>
      <c r="E13" s="101">
        <f t="shared" si="0"/>
        <v>1924</v>
      </c>
      <c r="F13" s="28">
        <f>E13/'3.3'!E13</f>
        <v>0.49434737923946559</v>
      </c>
    </row>
    <row r="14" spans="1:14" ht="16" customHeight="1" x14ac:dyDescent="0.5">
      <c r="A14" s="24">
        <v>10</v>
      </c>
      <c r="B14" s="25" t="s">
        <v>118</v>
      </c>
      <c r="C14" s="53">
        <v>16396</v>
      </c>
      <c r="D14" s="53">
        <v>1035</v>
      </c>
      <c r="E14" s="53">
        <f t="shared" si="0"/>
        <v>17431</v>
      </c>
      <c r="F14" s="26">
        <f>E14/'3.3'!E14</f>
        <v>0.72544531380056598</v>
      </c>
    </row>
    <row r="15" spans="1:14" ht="16" customHeight="1" x14ac:dyDescent="0.5">
      <c r="A15" s="22">
        <v>11</v>
      </c>
      <c r="B15" s="23" t="s">
        <v>119</v>
      </c>
      <c r="C15" s="101">
        <v>11302</v>
      </c>
      <c r="D15" s="101">
        <v>922</v>
      </c>
      <c r="E15" s="101">
        <f t="shared" si="0"/>
        <v>12224</v>
      </c>
      <c r="F15" s="28">
        <f>E15/'3.3'!E15</f>
        <v>0.63521097484930367</v>
      </c>
    </row>
    <row r="16" spans="1:14" ht="16" customHeight="1" x14ac:dyDescent="0.5">
      <c r="A16" s="24">
        <v>12</v>
      </c>
      <c r="B16" s="25" t="s">
        <v>120</v>
      </c>
      <c r="C16" s="53">
        <v>48480</v>
      </c>
      <c r="D16" s="53">
        <v>2076</v>
      </c>
      <c r="E16" s="53">
        <f t="shared" si="0"/>
        <v>50556</v>
      </c>
      <c r="F16" s="26">
        <f>E16/'3.3'!E16</f>
        <v>0.71627327080558778</v>
      </c>
    </row>
    <row r="17" spans="1:18" ht="20.149999999999999" customHeight="1" x14ac:dyDescent="0.3">
      <c r="A17" s="120" t="s">
        <v>107</v>
      </c>
      <c r="B17" s="121"/>
      <c r="C17" s="34">
        <f>SUM(C5:C16)</f>
        <v>761237</v>
      </c>
      <c r="D17" s="34">
        <f>SUM(D5:D16)</f>
        <v>21856</v>
      </c>
      <c r="E17" s="34">
        <f>SUM(E5:E16)</f>
        <v>783093</v>
      </c>
      <c r="F17" s="36">
        <f>E17/'3.3'!E17</f>
        <v>0.75986100949567914</v>
      </c>
    </row>
    <row r="18" spans="1:18" ht="15.65" customHeight="1" x14ac:dyDescent="0.3">
      <c r="A18" s="129" t="s">
        <v>64</v>
      </c>
      <c r="B18" s="130"/>
      <c r="C18" s="130"/>
      <c r="D18" s="130"/>
      <c r="E18" s="133" t="s">
        <v>49</v>
      </c>
      <c r="F18" s="134"/>
      <c r="O18" s="3"/>
      <c r="P18" s="3"/>
      <c r="Q18" s="3"/>
      <c r="R18" s="3"/>
    </row>
    <row r="19" spans="1:18" x14ac:dyDescent="0.3">
      <c r="M19" s="3"/>
      <c r="N19" s="4"/>
      <c r="O19" s="4"/>
      <c r="P19" s="3"/>
      <c r="Q19" s="3"/>
      <c r="R19" s="3"/>
    </row>
    <row r="20" spans="1:18" x14ac:dyDescent="0.3">
      <c r="M20" s="3"/>
      <c r="N20" s="3"/>
      <c r="O20" s="3"/>
      <c r="P20" s="3"/>
      <c r="Q20" s="3"/>
      <c r="R20" s="3"/>
    </row>
    <row r="21" spans="1:18" x14ac:dyDescent="0.3">
      <c r="D21" s="3"/>
      <c r="E21" s="3"/>
      <c r="F21" s="3"/>
      <c r="G21" s="3"/>
      <c r="H21" s="3"/>
      <c r="I21" s="3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21C95F50-E0A0-4157-99E4-C31A0FEAB93B}"/>
  </hyperlinks>
  <pageMargins left="0.7" right="0.7" top="0.75" bottom="0.75" header="0.3" footer="0.3"/>
  <pageSetup scale="7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CB57-8416-4555-AF46-4D2724730FC4}">
  <sheetPr>
    <tabColor theme="3" tint="0.79998168889431442"/>
  </sheetPr>
  <dimension ref="A1:K16"/>
  <sheetViews>
    <sheetView showGridLines="0" rightToLeft="1" view="pageBreakPreview" zoomScale="80" zoomScaleNormal="100" zoomScaleSheetLayoutView="80" workbookViewId="0">
      <selection activeCell="A14" sqref="A14"/>
    </sheetView>
  </sheetViews>
  <sheetFormatPr defaultColWidth="8.75" defaultRowHeight="14" x14ac:dyDescent="0.3"/>
  <cols>
    <col min="1" max="1" width="5.33203125" customWidth="1"/>
    <col min="2" max="2" width="36.33203125" customWidth="1"/>
    <col min="3" max="10" width="15.58203125" customWidth="1"/>
    <col min="11" max="11" width="8.75" customWidth="1"/>
  </cols>
  <sheetData>
    <row r="1" spans="1:11" ht="38.15" customHeight="1" x14ac:dyDescent="0.3"/>
    <row r="2" spans="1:11" ht="46" customHeight="1" x14ac:dyDescent="0.3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1" x14ac:dyDescent="0.3">
      <c r="A3" s="19" t="s">
        <v>35</v>
      </c>
      <c r="F3" s="88"/>
      <c r="G3" s="88"/>
      <c r="H3" s="87"/>
      <c r="I3" s="87"/>
      <c r="J3" s="81"/>
    </row>
    <row r="4" spans="1:11" ht="35.15" customHeight="1" x14ac:dyDescent="0.3">
      <c r="A4" s="114" t="s">
        <v>36</v>
      </c>
      <c r="B4" s="114"/>
      <c r="C4" s="21" t="s">
        <v>37</v>
      </c>
      <c r="D4" s="21" t="s">
        <v>38</v>
      </c>
      <c r="E4" s="21" t="s">
        <v>39</v>
      </c>
      <c r="F4" s="21" t="s">
        <v>40</v>
      </c>
      <c r="G4" s="21" t="s">
        <v>41</v>
      </c>
      <c r="H4" s="21" t="s">
        <v>42</v>
      </c>
      <c r="I4" s="21" t="s">
        <v>43</v>
      </c>
      <c r="J4" s="21" t="s">
        <v>44</v>
      </c>
    </row>
    <row r="5" spans="1:11" ht="16" customHeight="1" x14ac:dyDescent="0.3">
      <c r="A5" s="22">
        <v>1</v>
      </c>
      <c r="B5" s="23" t="s">
        <v>45</v>
      </c>
      <c r="C5" s="46">
        <v>1361</v>
      </c>
      <c r="D5" s="46">
        <v>1675</v>
      </c>
      <c r="E5" s="46">
        <v>2027</v>
      </c>
      <c r="F5" s="46">
        <v>2262</v>
      </c>
      <c r="G5" s="46">
        <v>2574</v>
      </c>
      <c r="H5" s="46">
        <v>2799</v>
      </c>
      <c r="I5" s="46">
        <v>2955</v>
      </c>
      <c r="J5" s="46">
        <v>3090</v>
      </c>
      <c r="K5" s="9"/>
    </row>
    <row r="6" spans="1:11" ht="16" customHeight="1" x14ac:dyDescent="0.3">
      <c r="A6" s="24">
        <v>2</v>
      </c>
      <c r="B6" s="25" t="s">
        <v>46</v>
      </c>
      <c r="C6" s="47">
        <v>1441</v>
      </c>
      <c r="D6" s="47">
        <v>1696</v>
      </c>
      <c r="E6" s="47">
        <v>1971</v>
      </c>
      <c r="F6" s="47">
        <v>2163</v>
      </c>
      <c r="G6" s="47">
        <v>2414</v>
      </c>
      <c r="H6" s="47">
        <v>2527</v>
      </c>
      <c r="I6" s="47">
        <v>2667</v>
      </c>
      <c r="J6" s="47">
        <v>2847</v>
      </c>
      <c r="K6" s="9"/>
    </row>
    <row r="7" spans="1:11" ht="20.149999999999999" customHeight="1" x14ac:dyDescent="0.3">
      <c r="A7" s="114" t="s">
        <v>47</v>
      </c>
      <c r="B7" s="114"/>
      <c r="C7" s="66">
        <v>2802</v>
      </c>
      <c r="D7" s="66">
        <v>3371</v>
      </c>
      <c r="E7" s="66">
        <v>3998</v>
      </c>
      <c r="F7" s="66">
        <v>4425</v>
      </c>
      <c r="G7" s="66">
        <v>4988</v>
      </c>
      <c r="H7" s="66">
        <v>5326</v>
      </c>
      <c r="I7" s="66">
        <v>5622</v>
      </c>
      <c r="J7" s="66">
        <v>5937</v>
      </c>
      <c r="K7" s="9"/>
    </row>
    <row r="8" spans="1:11" ht="15.5" x14ac:dyDescent="0.3">
      <c r="A8" s="115" t="s">
        <v>48</v>
      </c>
      <c r="B8" s="116"/>
      <c r="C8" s="27"/>
      <c r="H8" s="118" t="s">
        <v>49</v>
      </c>
      <c r="I8" s="118"/>
      <c r="J8" s="118"/>
    </row>
    <row r="11" spans="1:11" x14ac:dyDescent="0.3">
      <c r="I11" s="9"/>
    </row>
    <row r="12" spans="1:11" x14ac:dyDescent="0.3">
      <c r="K12" s="81"/>
    </row>
    <row r="13" spans="1:11" x14ac:dyDescent="0.3">
      <c r="G13" s="13"/>
      <c r="K13" s="81"/>
    </row>
    <row r="14" spans="1:11" x14ac:dyDescent="0.3">
      <c r="H14" s="13"/>
      <c r="I14" s="13"/>
      <c r="K14" s="81"/>
    </row>
    <row r="15" spans="1:11" x14ac:dyDescent="0.3">
      <c r="H15" s="13"/>
      <c r="I15" s="13"/>
    </row>
    <row r="16" spans="1:11" x14ac:dyDescent="0.3">
      <c r="H16" s="13"/>
      <c r="I16" s="13"/>
    </row>
  </sheetData>
  <mergeCells count="5">
    <mergeCell ref="A4:B4"/>
    <mergeCell ref="A8:B8"/>
    <mergeCell ref="A7:B7"/>
    <mergeCell ref="A2:J2"/>
    <mergeCell ref="H8:J8"/>
  </mergeCells>
  <hyperlinks>
    <hyperlink ref="H8" location="'القائمة الرئيسية'!A1" display="العودة للقائمة الرئيسية" xr:uid="{F2B4023D-5405-4AA8-AA38-94E042F1988A}"/>
  </hyperlinks>
  <pageMargins left="0.7" right="0.7" top="0.75" bottom="0.75" header="0.3" footer="0.3"/>
  <pageSetup scale="50" orientation="portrait" r:id="rId1"/>
  <headerFooter>
    <oddFooter>&amp;C_x000D_&amp;1#&amp;"Calibri"&amp;11&amp;Kffa500 CONFIDENTIAL▮▮مقيّد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2256-199F-4E9D-9A3D-2B2F73BF3335}">
  <sheetPr>
    <tabColor theme="3"/>
  </sheetPr>
  <dimension ref="A1:R21"/>
  <sheetViews>
    <sheetView showGridLines="0" rightToLeft="1" view="pageBreakPreview" zoomScale="90" zoomScaleNormal="100" zoomScaleSheetLayoutView="90" workbookViewId="0">
      <selection activeCell="C5" sqref="C5:F17"/>
    </sheetView>
  </sheetViews>
  <sheetFormatPr defaultColWidth="8.75" defaultRowHeight="14" x14ac:dyDescent="0.3"/>
  <cols>
    <col min="1" max="1" width="7.58203125" customWidth="1"/>
    <col min="2" max="2" width="34.08203125" customWidth="1"/>
    <col min="3" max="6" width="15.58203125" customWidth="1"/>
    <col min="7" max="7" width="15.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83203125" customWidth="1"/>
    <col min="14" max="14" width="13.25" customWidth="1"/>
  </cols>
  <sheetData>
    <row r="1" spans="1:14" ht="40" customHeight="1" x14ac:dyDescent="0.3"/>
    <row r="2" spans="1:14" ht="46" customHeight="1" x14ac:dyDescent="0.3">
      <c r="A2" s="119" t="s">
        <v>25</v>
      </c>
      <c r="B2" s="117"/>
      <c r="C2" s="117"/>
      <c r="D2" s="117"/>
      <c r="E2" s="117"/>
      <c r="F2" s="117"/>
      <c r="G2" s="5"/>
      <c r="H2" s="5"/>
      <c r="I2" s="5"/>
      <c r="J2" s="5"/>
      <c r="K2" s="5"/>
      <c r="L2" s="5"/>
      <c r="M2" s="5"/>
      <c r="N2" s="5"/>
    </row>
    <row r="3" spans="1:14" x14ac:dyDescent="0.3">
      <c r="A3" s="19" t="s">
        <v>123</v>
      </c>
    </row>
    <row r="4" spans="1:14" ht="35.15" customHeight="1" x14ac:dyDescent="0.3">
      <c r="A4" s="127" t="s">
        <v>104</v>
      </c>
      <c r="B4" s="128"/>
      <c r="C4" s="21" t="s">
        <v>124</v>
      </c>
      <c r="D4" s="21" t="s">
        <v>106</v>
      </c>
      <c r="E4" s="21" t="s">
        <v>107</v>
      </c>
      <c r="F4" s="31" t="s">
        <v>125</v>
      </c>
      <c r="G4" s="41"/>
    </row>
    <row r="5" spans="1:14" ht="16" customHeight="1" x14ac:dyDescent="0.3">
      <c r="A5" s="22">
        <v>1</v>
      </c>
      <c r="B5" s="23" t="s">
        <v>109</v>
      </c>
      <c r="C5" s="32">
        <f>'3.1'!C5+'3.2'!C5</f>
        <v>135076</v>
      </c>
      <c r="D5" s="32">
        <f>'3.1'!D5+'3.2'!D5</f>
        <v>26642</v>
      </c>
      <c r="E5" s="32">
        <f>C5+D5</f>
        <v>161718</v>
      </c>
      <c r="F5" s="28">
        <f>E5/$E$17</f>
        <v>0.15692031819160973</v>
      </c>
    </row>
    <row r="6" spans="1:14" ht="16" customHeight="1" x14ac:dyDescent="0.3">
      <c r="A6" s="24">
        <v>2</v>
      </c>
      <c r="B6" s="25" t="s">
        <v>110</v>
      </c>
      <c r="C6" s="33">
        <f>'3.1'!C6+'3.2'!C6</f>
        <v>573320</v>
      </c>
      <c r="D6" s="33">
        <f>'3.1'!D6+'3.2'!D6</f>
        <v>67312</v>
      </c>
      <c r="E6" s="33">
        <f t="shared" ref="E6:E16" si="0">C6+D6</f>
        <v>640632</v>
      </c>
      <c r="F6" s="26">
        <f t="shared" ref="F6:F16" si="1">E6/$E$17</f>
        <v>0.62162639461115843</v>
      </c>
    </row>
    <row r="7" spans="1:14" ht="16" customHeight="1" x14ac:dyDescent="0.3">
      <c r="A7" s="22">
        <v>3</v>
      </c>
      <c r="B7" s="23" t="s">
        <v>111</v>
      </c>
      <c r="C7" s="32">
        <f>'3.1'!C7+'3.2'!C7</f>
        <v>5293</v>
      </c>
      <c r="D7" s="32">
        <f>'3.1'!D7+'3.2'!D7</f>
        <v>313</v>
      </c>
      <c r="E7" s="32">
        <f t="shared" si="0"/>
        <v>5606</v>
      </c>
      <c r="F7" s="28">
        <f t="shared" si="1"/>
        <v>5.4396870093753576E-3</v>
      </c>
      <c r="G7" s="2"/>
    </row>
    <row r="8" spans="1:14" ht="16" customHeight="1" x14ac:dyDescent="0.3">
      <c r="A8" s="24">
        <v>4</v>
      </c>
      <c r="B8" s="25" t="s">
        <v>112</v>
      </c>
      <c r="C8" s="33">
        <f>'3.1'!C8+'3.2'!C8</f>
        <v>34079</v>
      </c>
      <c r="D8" s="33">
        <f>'3.1'!D8+'3.2'!D8</f>
        <v>3171</v>
      </c>
      <c r="E8" s="33">
        <f t="shared" si="0"/>
        <v>37250</v>
      </c>
      <c r="F8" s="26">
        <f t="shared" si="1"/>
        <v>3.6144905654518743E-2</v>
      </c>
      <c r="G8" s="2"/>
    </row>
    <row r="9" spans="1:14" ht="16" customHeight="1" x14ac:dyDescent="0.3">
      <c r="A9" s="22">
        <v>5</v>
      </c>
      <c r="B9" s="23" t="s">
        <v>113</v>
      </c>
      <c r="C9" s="32">
        <f>'3.1'!C9+'3.2'!C9</f>
        <v>1844</v>
      </c>
      <c r="D9" s="32">
        <f>'3.1'!D9+'3.2'!D9</f>
        <v>441</v>
      </c>
      <c r="E9" s="32">
        <f t="shared" si="0"/>
        <v>2285</v>
      </c>
      <c r="F9" s="28">
        <f t="shared" si="1"/>
        <v>2.2172109911563847E-3</v>
      </c>
      <c r="G9" s="2"/>
    </row>
    <row r="10" spans="1:14" ht="16" customHeight="1" x14ac:dyDescent="0.3">
      <c r="A10" s="24">
        <v>6</v>
      </c>
      <c r="B10" s="25" t="s">
        <v>114</v>
      </c>
      <c r="C10" s="33">
        <f>'3.1'!C10+'3.2'!C10</f>
        <v>9332</v>
      </c>
      <c r="D10" s="33">
        <f>'3.1'!D10+'3.2'!D10</f>
        <v>6132</v>
      </c>
      <c r="E10" s="33">
        <f t="shared" si="0"/>
        <v>15464</v>
      </c>
      <c r="F10" s="26">
        <f t="shared" si="1"/>
        <v>1.5005230095073232E-2</v>
      </c>
      <c r="G10" s="2"/>
    </row>
    <row r="11" spans="1:14" ht="16" customHeight="1" x14ac:dyDescent="0.3">
      <c r="A11" s="22">
        <v>7</v>
      </c>
      <c r="B11" s="23" t="s">
        <v>115</v>
      </c>
      <c r="C11" s="32">
        <f>'3.1'!C11+'3.2'!C11</f>
        <v>19896</v>
      </c>
      <c r="D11" s="32">
        <f>'3.1'!D11+'3.2'!D11</f>
        <v>2011</v>
      </c>
      <c r="E11" s="32">
        <f t="shared" si="0"/>
        <v>21907</v>
      </c>
      <c r="F11" s="28">
        <f t="shared" si="1"/>
        <v>2.1257085857007842E-2</v>
      </c>
      <c r="G11" s="2"/>
    </row>
    <row r="12" spans="1:14" ht="16" customHeight="1" x14ac:dyDescent="0.3">
      <c r="A12" s="24">
        <v>8</v>
      </c>
      <c r="B12" s="25" t="s">
        <v>116</v>
      </c>
      <c r="C12" s="33">
        <f>'3.1'!C12+'3.2'!C12</f>
        <v>22953</v>
      </c>
      <c r="D12" s="33">
        <f>'3.1'!D12+'3.2'!D12</f>
        <v>5013</v>
      </c>
      <c r="E12" s="33">
        <f t="shared" si="0"/>
        <v>27966</v>
      </c>
      <c r="F12" s="26">
        <f t="shared" si="1"/>
        <v>2.7136333732463658E-2</v>
      </c>
    </row>
    <row r="13" spans="1:14" ht="16" customHeight="1" x14ac:dyDescent="0.3">
      <c r="A13" s="22">
        <v>9</v>
      </c>
      <c r="B13" s="23" t="s">
        <v>117</v>
      </c>
      <c r="C13" s="32">
        <f>'3.1'!C13+'3.2'!C13</f>
        <v>2948</v>
      </c>
      <c r="D13" s="32">
        <f>'3.1'!D13+'3.2'!D13</f>
        <v>944</v>
      </c>
      <c r="E13" s="32">
        <f t="shared" si="0"/>
        <v>3892</v>
      </c>
      <c r="F13" s="28">
        <f t="shared" si="1"/>
        <v>3.7765361827486431E-3</v>
      </c>
    </row>
    <row r="14" spans="1:14" ht="16" customHeight="1" x14ac:dyDescent="0.3">
      <c r="A14" s="24">
        <v>10</v>
      </c>
      <c r="B14" s="25" t="s">
        <v>118</v>
      </c>
      <c r="C14" s="33">
        <f>'3.1'!C14+'3.2'!C14</f>
        <v>19086</v>
      </c>
      <c r="D14" s="33">
        <f>'3.1'!D14+'3.2'!D14</f>
        <v>4942</v>
      </c>
      <c r="E14" s="33">
        <f t="shared" si="0"/>
        <v>24028</v>
      </c>
      <c r="F14" s="26">
        <f t="shared" si="1"/>
        <v>2.3315162229980573E-2</v>
      </c>
    </row>
    <row r="15" spans="1:14" ht="16" customHeight="1" x14ac:dyDescent="0.3">
      <c r="A15" s="22">
        <v>11</v>
      </c>
      <c r="B15" s="23" t="s">
        <v>119</v>
      </c>
      <c r="C15" s="32">
        <f>'3.1'!C15+'3.2'!C15</f>
        <v>14780</v>
      </c>
      <c r="D15" s="32">
        <f>'3.1'!D15+'3.2'!D15</f>
        <v>4464</v>
      </c>
      <c r="E15" s="32">
        <f t="shared" si="0"/>
        <v>19244</v>
      </c>
      <c r="F15" s="28">
        <f t="shared" si="1"/>
        <v>1.8673088977598892E-2</v>
      </c>
    </row>
    <row r="16" spans="1:14" ht="16" customHeight="1" x14ac:dyDescent="0.3">
      <c r="A16" s="24">
        <v>12</v>
      </c>
      <c r="B16" s="25" t="s">
        <v>120</v>
      </c>
      <c r="C16" s="33">
        <f>'3.1'!C16+'3.2'!C16</f>
        <v>55317</v>
      </c>
      <c r="D16" s="33">
        <f>'3.1'!D16+'3.2'!D16</f>
        <v>15265</v>
      </c>
      <c r="E16" s="33">
        <f t="shared" si="0"/>
        <v>70582</v>
      </c>
      <c r="F16" s="26">
        <f t="shared" si="1"/>
        <v>6.8488046467308508E-2</v>
      </c>
    </row>
    <row r="17" spans="1:18" ht="20.149999999999999" customHeight="1" x14ac:dyDescent="0.3">
      <c r="A17" s="120" t="s">
        <v>107</v>
      </c>
      <c r="B17" s="121"/>
      <c r="C17" s="34">
        <f>SUM(C5:C16)</f>
        <v>893924</v>
      </c>
      <c r="D17" s="34">
        <f t="shared" ref="D17:E17" si="2">SUM(D5:D16)</f>
        <v>136650</v>
      </c>
      <c r="E17" s="34">
        <f t="shared" si="2"/>
        <v>1030574</v>
      </c>
      <c r="F17" s="36">
        <f>E17/$E$17</f>
        <v>1</v>
      </c>
    </row>
    <row r="18" spans="1:18" ht="18" customHeight="1" x14ac:dyDescent="0.3">
      <c r="A18" s="129" t="s">
        <v>64</v>
      </c>
      <c r="B18" s="130"/>
      <c r="C18" s="130"/>
      <c r="D18" s="130"/>
      <c r="E18" s="133" t="s">
        <v>49</v>
      </c>
      <c r="F18" s="134"/>
      <c r="O18" s="3"/>
      <c r="P18" s="3"/>
      <c r="Q18" s="3"/>
      <c r="R18" s="3"/>
    </row>
    <row r="19" spans="1:18" x14ac:dyDescent="0.3">
      <c r="M19" s="3"/>
      <c r="N19" s="4"/>
      <c r="O19" s="4"/>
      <c r="P19" s="3"/>
      <c r="Q19" s="3"/>
      <c r="R19" s="3"/>
    </row>
    <row r="20" spans="1:18" x14ac:dyDescent="0.3">
      <c r="C20" s="3"/>
      <c r="D20" s="3"/>
      <c r="E20" s="3"/>
      <c r="F20" s="3"/>
      <c r="G20" s="3"/>
      <c r="H20" s="3"/>
    </row>
    <row r="21" spans="1:18" x14ac:dyDescent="0.3">
      <c r="C21" s="111"/>
      <c r="D21" s="111"/>
      <c r="E21" s="3"/>
      <c r="F21" s="3"/>
      <c r="G21" s="3"/>
      <c r="H21" s="3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ED7CBBFE-8142-4344-9ADD-76668086F70C}"/>
  </hyperlinks>
  <pageMargins left="0.7" right="0.7" top="0.75" bottom="0.75" header="0.3" footer="0.3"/>
  <pageSetup scale="80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892C-B946-42E6-AFEB-0EEA566B45E8}">
  <sheetPr>
    <tabColor theme="3"/>
  </sheetPr>
  <dimension ref="A1:N19"/>
  <sheetViews>
    <sheetView showGridLines="0" rightToLeft="1" view="pageBreakPreview" zoomScale="90" zoomScaleNormal="100" zoomScaleSheetLayoutView="90" workbookViewId="0">
      <selection activeCell="C5" sqref="C5:F18"/>
    </sheetView>
  </sheetViews>
  <sheetFormatPr defaultColWidth="8.75" defaultRowHeight="14" x14ac:dyDescent="0.3"/>
  <cols>
    <col min="1" max="1" width="7.58203125" customWidth="1"/>
    <col min="2" max="2" width="23.75" customWidth="1"/>
    <col min="3" max="6" width="15.58203125" customWidth="1"/>
    <col min="7" max="9" width="15.25" customWidth="1"/>
    <col min="10" max="10" width="21.25" customWidth="1"/>
    <col min="11" max="14" width="15.25" customWidth="1"/>
  </cols>
  <sheetData>
    <row r="1" spans="1:14" ht="39.65" customHeight="1" x14ac:dyDescent="0.3"/>
    <row r="2" spans="1:14" ht="46" customHeight="1" x14ac:dyDescent="0.3">
      <c r="A2" s="117" t="s">
        <v>26</v>
      </c>
      <c r="B2" s="117"/>
      <c r="C2" s="117"/>
      <c r="D2" s="117"/>
      <c r="E2" s="117"/>
      <c r="F2" s="117"/>
      <c r="G2" s="5"/>
      <c r="H2" s="5"/>
      <c r="I2" s="5"/>
      <c r="J2" s="5"/>
      <c r="K2" s="5"/>
      <c r="L2" s="5"/>
      <c r="M2" s="5"/>
      <c r="N2" s="5"/>
    </row>
    <row r="3" spans="1:14" x14ac:dyDescent="0.3">
      <c r="A3" s="19" t="s">
        <v>126</v>
      </c>
    </row>
    <row r="4" spans="1:14" ht="35.15" customHeight="1" x14ac:dyDescent="0.3">
      <c r="A4" s="127" t="s">
        <v>66</v>
      </c>
      <c r="B4" s="128"/>
      <c r="C4" s="21" t="s">
        <v>105</v>
      </c>
      <c r="D4" s="21" t="s">
        <v>106</v>
      </c>
      <c r="E4" s="21" t="s">
        <v>107</v>
      </c>
      <c r="F4" s="31" t="s">
        <v>127</v>
      </c>
      <c r="G4" s="41"/>
    </row>
    <row r="5" spans="1:14" ht="16" customHeight="1" x14ac:dyDescent="0.3">
      <c r="A5" s="22">
        <v>1</v>
      </c>
      <c r="B5" s="50" t="s">
        <v>70</v>
      </c>
      <c r="C5" s="32">
        <v>51179</v>
      </c>
      <c r="D5" s="32">
        <v>46538</v>
      </c>
      <c r="E5" s="32">
        <f>D5+C5</f>
        <v>97717</v>
      </c>
      <c r="F5" s="28">
        <f>E5/'3.6'!E5</f>
        <v>0.2870449792024064</v>
      </c>
      <c r="G5" s="100"/>
    </row>
    <row r="6" spans="1:14" ht="16" customHeight="1" x14ac:dyDescent="0.3">
      <c r="A6" s="24">
        <v>2</v>
      </c>
      <c r="B6" s="51" t="s">
        <v>71</v>
      </c>
      <c r="C6" s="33">
        <v>42856</v>
      </c>
      <c r="D6" s="33">
        <v>30916</v>
      </c>
      <c r="E6" s="33">
        <f t="shared" ref="E6:E17" si="0">D6+C6</f>
        <v>73772</v>
      </c>
      <c r="F6" s="26">
        <f>E6/'3.6'!E6</f>
        <v>0.25940251483867338</v>
      </c>
      <c r="G6" s="100"/>
    </row>
    <row r="7" spans="1:14" ht="16" customHeight="1" x14ac:dyDescent="0.3">
      <c r="A7" s="22">
        <v>3</v>
      </c>
      <c r="B7" s="50" t="s">
        <v>72</v>
      </c>
      <c r="C7" s="32">
        <v>7651</v>
      </c>
      <c r="D7" s="32">
        <v>5722</v>
      </c>
      <c r="E7" s="32">
        <f t="shared" si="0"/>
        <v>13373</v>
      </c>
      <c r="F7" s="28">
        <f>E7/'3.6'!E7</f>
        <v>0.21753912223053648</v>
      </c>
      <c r="G7" s="100"/>
    </row>
    <row r="8" spans="1:14" ht="16" customHeight="1" x14ac:dyDescent="0.3">
      <c r="A8" s="24">
        <v>4</v>
      </c>
      <c r="B8" s="51" t="s">
        <v>73</v>
      </c>
      <c r="C8" s="33">
        <v>3406</v>
      </c>
      <c r="D8" s="33">
        <v>2702</v>
      </c>
      <c r="E8" s="33">
        <f t="shared" si="0"/>
        <v>6108</v>
      </c>
      <c r="F8" s="26">
        <f>E8/'3.6'!E8</f>
        <v>0.17294297525341185</v>
      </c>
      <c r="G8" s="100"/>
    </row>
    <row r="9" spans="1:14" ht="16" customHeight="1" x14ac:dyDescent="0.3">
      <c r="A9" s="22">
        <v>5</v>
      </c>
      <c r="B9" s="50" t="s">
        <v>74</v>
      </c>
      <c r="C9" s="32">
        <v>16082</v>
      </c>
      <c r="D9" s="32">
        <v>18083</v>
      </c>
      <c r="E9" s="32">
        <f t="shared" si="0"/>
        <v>34165</v>
      </c>
      <c r="F9" s="28">
        <f>E9/'3.6'!E9</f>
        <v>0.22358561565393803</v>
      </c>
      <c r="G9" s="100"/>
    </row>
    <row r="10" spans="1:14" ht="16" customHeight="1" x14ac:dyDescent="0.3">
      <c r="A10" s="24">
        <v>6</v>
      </c>
      <c r="B10" s="51" t="s">
        <v>75</v>
      </c>
      <c r="C10" s="33">
        <v>3624</v>
      </c>
      <c r="D10" s="33">
        <v>3685</v>
      </c>
      <c r="E10" s="33">
        <f t="shared" si="0"/>
        <v>7309</v>
      </c>
      <c r="F10" s="26">
        <f>E10/'3.6'!E10</f>
        <v>0.14810236874632732</v>
      </c>
      <c r="G10" s="100"/>
    </row>
    <row r="11" spans="1:14" ht="16" customHeight="1" x14ac:dyDescent="0.3">
      <c r="A11" s="22">
        <v>7</v>
      </c>
      <c r="B11" s="50" t="s">
        <v>76</v>
      </c>
      <c r="C11" s="32">
        <v>2362</v>
      </c>
      <c r="D11" s="32">
        <v>2308</v>
      </c>
      <c r="E11" s="32">
        <f t="shared" si="0"/>
        <v>4670</v>
      </c>
      <c r="F11" s="28">
        <f>E11/'3.6'!E11</f>
        <v>0.17203271200176823</v>
      </c>
      <c r="G11" s="100"/>
    </row>
    <row r="12" spans="1:14" ht="16" customHeight="1" x14ac:dyDescent="0.3">
      <c r="A12" s="24">
        <v>8</v>
      </c>
      <c r="B12" s="51" t="s">
        <v>77</v>
      </c>
      <c r="C12" s="33">
        <v>1798</v>
      </c>
      <c r="D12" s="33">
        <v>1003</v>
      </c>
      <c r="E12" s="33">
        <f t="shared" si="0"/>
        <v>2801</v>
      </c>
      <c r="F12" s="26">
        <f>E12/'3.6'!E12</f>
        <v>0.17941327184217268</v>
      </c>
      <c r="G12" s="100"/>
    </row>
    <row r="13" spans="1:14" ht="16" customHeight="1" x14ac:dyDescent="0.3">
      <c r="A13" s="22">
        <v>9</v>
      </c>
      <c r="B13" s="50" t="s">
        <v>78</v>
      </c>
      <c r="C13" s="32">
        <v>409</v>
      </c>
      <c r="D13" s="32">
        <v>413</v>
      </c>
      <c r="E13" s="32">
        <f t="shared" si="0"/>
        <v>822</v>
      </c>
      <c r="F13" s="28">
        <f>E13/'3.6'!E13</f>
        <v>0.10974632843791722</v>
      </c>
      <c r="G13" s="100"/>
    </row>
    <row r="14" spans="1:14" ht="16" customHeight="1" x14ac:dyDescent="0.3">
      <c r="A14" s="24">
        <v>10</v>
      </c>
      <c r="B14" s="51" t="s">
        <v>79</v>
      </c>
      <c r="C14" s="33">
        <v>1575</v>
      </c>
      <c r="D14" s="33">
        <v>1696</v>
      </c>
      <c r="E14" s="33">
        <f t="shared" si="0"/>
        <v>3271</v>
      </c>
      <c r="F14" s="26">
        <f>E14/'3.6'!E14</f>
        <v>0.11266877927803803</v>
      </c>
      <c r="G14" s="100"/>
    </row>
    <row r="15" spans="1:14" ht="16" customHeight="1" x14ac:dyDescent="0.3">
      <c r="A15" s="22">
        <v>11</v>
      </c>
      <c r="B15" s="50" t="s">
        <v>80</v>
      </c>
      <c r="C15" s="32">
        <v>619</v>
      </c>
      <c r="D15" s="32">
        <v>784</v>
      </c>
      <c r="E15" s="32">
        <f t="shared" si="0"/>
        <v>1403</v>
      </c>
      <c r="F15" s="28">
        <f>E15/'3.6'!E15</f>
        <v>0.11586423321496407</v>
      </c>
      <c r="G15" s="100"/>
    </row>
    <row r="16" spans="1:14" ht="16" customHeight="1" x14ac:dyDescent="0.3">
      <c r="A16" s="24">
        <v>12</v>
      </c>
      <c r="B16" s="51" t="s">
        <v>81</v>
      </c>
      <c r="C16" s="33">
        <v>539</v>
      </c>
      <c r="D16" s="33">
        <v>476</v>
      </c>
      <c r="E16" s="33">
        <f t="shared" si="0"/>
        <v>1015</v>
      </c>
      <c r="F16" s="26">
        <f>E16/'3.6'!E16</f>
        <v>0.1461904076047818</v>
      </c>
      <c r="G16" s="100"/>
    </row>
    <row r="17" spans="1:7" ht="16" customHeight="1" x14ac:dyDescent="0.3">
      <c r="A17" s="22">
        <v>13</v>
      </c>
      <c r="B17" s="50" t="s">
        <v>82</v>
      </c>
      <c r="C17" s="32">
        <v>587</v>
      </c>
      <c r="D17" s="32">
        <v>468</v>
      </c>
      <c r="E17" s="32">
        <f t="shared" si="0"/>
        <v>1055</v>
      </c>
      <c r="F17" s="28">
        <f>E17/'3.6'!E17</f>
        <v>0.12443972635055438</v>
      </c>
      <c r="G17" s="100"/>
    </row>
    <row r="18" spans="1:7" ht="20.149999999999999" customHeight="1" x14ac:dyDescent="0.3">
      <c r="A18" s="142" t="s">
        <v>107</v>
      </c>
      <c r="B18" s="143"/>
      <c r="C18" s="34">
        <f>SUM(C5:C17)</f>
        <v>132687</v>
      </c>
      <c r="D18" s="34">
        <f t="shared" ref="D18:E18" si="1">SUM(D5:D17)</f>
        <v>114794</v>
      </c>
      <c r="E18" s="34">
        <f t="shared" si="1"/>
        <v>247481</v>
      </c>
      <c r="F18" s="80">
        <f>E18/'3.6'!E18</f>
        <v>0.24013899050432089</v>
      </c>
    </row>
    <row r="19" spans="1:7" ht="15.65" customHeight="1" x14ac:dyDescent="0.3">
      <c r="A19" s="129" t="s">
        <v>64</v>
      </c>
      <c r="B19" s="130"/>
      <c r="C19" s="130"/>
      <c r="D19" s="130"/>
      <c r="E19" s="133" t="s">
        <v>49</v>
      </c>
      <c r="F19" s="134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E4E894C2-1226-4A87-B137-21FE45720338}"/>
  </hyperlinks>
  <pageMargins left="0.7" right="0.7" top="0.75" bottom="0.75" header="0.3" footer="0.3"/>
  <pageSetup scale="86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9E43-2C77-4CBF-BFB9-08DEE483DD1F}">
  <sheetPr>
    <tabColor theme="3"/>
  </sheetPr>
  <dimension ref="A1:N19"/>
  <sheetViews>
    <sheetView showGridLines="0" rightToLeft="1" view="pageBreakPreview" zoomScale="90" zoomScaleNormal="100" zoomScaleSheetLayoutView="90" workbookViewId="0">
      <selection activeCell="C5" sqref="C5:F18"/>
    </sheetView>
  </sheetViews>
  <sheetFormatPr defaultColWidth="8.75" defaultRowHeight="14" x14ac:dyDescent="0.3"/>
  <cols>
    <col min="1" max="1" width="7.58203125" customWidth="1"/>
    <col min="2" max="2" width="23.75" customWidth="1"/>
    <col min="3" max="6" width="15.58203125" customWidth="1"/>
    <col min="7" max="9" width="15.25" customWidth="1"/>
    <col min="10" max="10" width="21.25" customWidth="1"/>
    <col min="11" max="14" width="15.25" customWidth="1"/>
  </cols>
  <sheetData>
    <row r="1" spans="1:14" ht="38.15" customHeight="1" x14ac:dyDescent="0.3"/>
    <row r="2" spans="1:14" ht="46" customHeight="1" x14ac:dyDescent="0.3">
      <c r="A2" s="117" t="s">
        <v>27</v>
      </c>
      <c r="B2" s="117"/>
      <c r="C2" s="117"/>
      <c r="D2" s="117"/>
      <c r="E2" s="117"/>
      <c r="F2" s="117"/>
      <c r="G2" s="5"/>
      <c r="H2" s="5"/>
      <c r="I2" s="5"/>
      <c r="J2" s="5"/>
      <c r="K2" s="5"/>
      <c r="L2" s="5"/>
      <c r="M2" s="5"/>
      <c r="N2" s="5"/>
    </row>
    <row r="3" spans="1:14" x14ac:dyDescent="0.3">
      <c r="A3" s="19" t="s">
        <v>128</v>
      </c>
    </row>
    <row r="4" spans="1:14" ht="35.15" customHeight="1" x14ac:dyDescent="0.3">
      <c r="A4" s="127" t="s">
        <v>66</v>
      </c>
      <c r="B4" s="128"/>
      <c r="C4" s="21" t="s">
        <v>105</v>
      </c>
      <c r="D4" s="21" t="s">
        <v>106</v>
      </c>
      <c r="E4" s="21" t="s">
        <v>107</v>
      </c>
      <c r="F4" s="31" t="s">
        <v>129</v>
      </c>
      <c r="G4" s="41"/>
    </row>
    <row r="5" spans="1:14" ht="16" customHeight="1" x14ac:dyDescent="0.3">
      <c r="A5" s="22">
        <v>1</v>
      </c>
      <c r="B5" s="50" t="s">
        <v>70</v>
      </c>
      <c r="C5" s="32">
        <v>234909</v>
      </c>
      <c r="D5" s="32">
        <v>7798</v>
      </c>
      <c r="E5" s="32">
        <f t="shared" ref="E5:E17" si="0">SUM(C5:D5)</f>
        <v>242707</v>
      </c>
      <c r="F5" s="28">
        <f>'3.5'!E5/'3.6'!E5</f>
        <v>0.71295502079759354</v>
      </c>
      <c r="G5" s="2"/>
    </row>
    <row r="6" spans="1:14" ht="16" customHeight="1" x14ac:dyDescent="0.3">
      <c r="A6" s="24">
        <v>2</v>
      </c>
      <c r="B6" s="51" t="s">
        <v>71</v>
      </c>
      <c r="C6" s="33">
        <v>201755</v>
      </c>
      <c r="D6" s="33">
        <v>8865</v>
      </c>
      <c r="E6" s="33">
        <f t="shared" si="0"/>
        <v>210620</v>
      </c>
      <c r="F6" s="26">
        <f>'3.5'!E6/'3.6'!E6</f>
        <v>0.74059748516132662</v>
      </c>
      <c r="G6" s="2"/>
    </row>
    <row r="7" spans="1:14" ht="16" customHeight="1" x14ac:dyDescent="0.3">
      <c r="A7" s="22">
        <v>3</v>
      </c>
      <c r="B7" s="50" t="s">
        <v>72</v>
      </c>
      <c r="C7" s="32">
        <v>47297</v>
      </c>
      <c r="D7" s="32">
        <v>804</v>
      </c>
      <c r="E7" s="32">
        <f t="shared" si="0"/>
        <v>48101</v>
      </c>
      <c r="F7" s="28">
        <f>'3.5'!E7/'3.6'!E7</f>
        <v>0.78246087776946349</v>
      </c>
    </row>
    <row r="8" spans="1:14" ht="16" customHeight="1" x14ac:dyDescent="0.3">
      <c r="A8" s="24">
        <v>4</v>
      </c>
      <c r="B8" s="51" t="s">
        <v>73</v>
      </c>
      <c r="C8" s="33">
        <v>28748</v>
      </c>
      <c r="D8" s="33">
        <v>462</v>
      </c>
      <c r="E8" s="33">
        <f t="shared" si="0"/>
        <v>29210</v>
      </c>
      <c r="F8" s="26">
        <f>'3.5'!E8/'3.6'!E8</f>
        <v>0.82705702474658815</v>
      </c>
    </row>
    <row r="9" spans="1:14" ht="16" customHeight="1" x14ac:dyDescent="0.3">
      <c r="A9" s="22">
        <v>5</v>
      </c>
      <c r="B9" s="50" t="s">
        <v>74</v>
      </c>
      <c r="C9" s="32">
        <v>116894</v>
      </c>
      <c r="D9" s="32">
        <v>1746</v>
      </c>
      <c r="E9" s="32">
        <f t="shared" si="0"/>
        <v>118640</v>
      </c>
      <c r="F9" s="28">
        <f>'3.5'!E9/'3.6'!E9</f>
        <v>0.77641438434606203</v>
      </c>
    </row>
    <row r="10" spans="1:14" ht="16" customHeight="1" x14ac:dyDescent="0.3">
      <c r="A10" s="24">
        <v>6</v>
      </c>
      <c r="B10" s="51" t="s">
        <v>75</v>
      </c>
      <c r="C10" s="33">
        <v>41588</v>
      </c>
      <c r="D10" s="33">
        <v>454</v>
      </c>
      <c r="E10" s="33">
        <f t="shared" si="0"/>
        <v>42042</v>
      </c>
      <c r="F10" s="26">
        <f>'3.5'!E10/'3.6'!E10</f>
        <v>0.85189763125367268</v>
      </c>
    </row>
    <row r="11" spans="1:14" ht="16" customHeight="1" x14ac:dyDescent="0.3">
      <c r="A11" s="22">
        <v>7</v>
      </c>
      <c r="B11" s="50" t="s">
        <v>76</v>
      </c>
      <c r="C11" s="32">
        <v>21637</v>
      </c>
      <c r="D11" s="32">
        <v>839</v>
      </c>
      <c r="E11" s="32">
        <f t="shared" si="0"/>
        <v>22476</v>
      </c>
      <c r="F11" s="28">
        <f>'3.5'!E11/'3.6'!E11</f>
        <v>0.82796728799823183</v>
      </c>
    </row>
    <row r="12" spans="1:14" ht="16" customHeight="1" x14ac:dyDescent="0.3">
      <c r="A12" s="24">
        <v>8</v>
      </c>
      <c r="B12" s="51" t="s">
        <v>77</v>
      </c>
      <c r="C12" s="33">
        <v>12656</v>
      </c>
      <c r="D12" s="33">
        <v>155</v>
      </c>
      <c r="E12" s="33">
        <f t="shared" si="0"/>
        <v>12811</v>
      </c>
      <c r="F12" s="26">
        <f>'3.5'!E12/'3.6'!E12</f>
        <v>0.82058672815782729</v>
      </c>
    </row>
    <row r="13" spans="1:14" ht="16" customHeight="1" x14ac:dyDescent="0.3">
      <c r="A13" s="22">
        <v>9</v>
      </c>
      <c r="B13" s="50" t="s">
        <v>78</v>
      </c>
      <c r="C13" s="32">
        <v>6561</v>
      </c>
      <c r="D13" s="32">
        <v>107</v>
      </c>
      <c r="E13" s="32">
        <f t="shared" si="0"/>
        <v>6668</v>
      </c>
      <c r="F13" s="28">
        <f>'3.5'!E13/'3.6'!E13</f>
        <v>0.89025367156208279</v>
      </c>
    </row>
    <row r="14" spans="1:14" ht="16" customHeight="1" x14ac:dyDescent="0.3">
      <c r="A14" s="24">
        <v>10</v>
      </c>
      <c r="B14" s="51" t="s">
        <v>79</v>
      </c>
      <c r="C14" s="33">
        <v>25500</v>
      </c>
      <c r="D14" s="33">
        <v>261</v>
      </c>
      <c r="E14" s="33">
        <f t="shared" si="0"/>
        <v>25761</v>
      </c>
      <c r="F14" s="26">
        <f>'3.5'!E14/'3.6'!E14</f>
        <v>0.88733122072196202</v>
      </c>
    </row>
    <row r="15" spans="1:14" ht="16" customHeight="1" x14ac:dyDescent="0.3">
      <c r="A15" s="22">
        <v>11</v>
      </c>
      <c r="B15" s="50" t="s">
        <v>80</v>
      </c>
      <c r="C15" s="32">
        <v>10477</v>
      </c>
      <c r="D15" s="32">
        <v>229</v>
      </c>
      <c r="E15" s="32">
        <f t="shared" si="0"/>
        <v>10706</v>
      </c>
      <c r="F15" s="28">
        <f>'3.5'!E15/'3.6'!E15</f>
        <v>0.88413576678503591</v>
      </c>
    </row>
    <row r="16" spans="1:14" ht="16" customHeight="1" x14ac:dyDescent="0.3">
      <c r="A16" s="24">
        <v>12</v>
      </c>
      <c r="B16" s="51" t="s">
        <v>81</v>
      </c>
      <c r="C16" s="33">
        <v>5867</v>
      </c>
      <c r="D16" s="33">
        <v>61</v>
      </c>
      <c r="E16" s="33">
        <f t="shared" si="0"/>
        <v>5928</v>
      </c>
      <c r="F16" s="26">
        <f>'3.5'!E16/'3.6'!E16</f>
        <v>0.85380959239521825</v>
      </c>
    </row>
    <row r="17" spans="1:6" ht="16" customHeight="1" x14ac:dyDescent="0.3">
      <c r="A17" s="22">
        <v>13</v>
      </c>
      <c r="B17" s="50" t="s">
        <v>82</v>
      </c>
      <c r="C17" s="32">
        <v>7348</v>
      </c>
      <c r="D17" s="32">
        <v>75</v>
      </c>
      <c r="E17" s="32">
        <f t="shared" si="0"/>
        <v>7423</v>
      </c>
      <c r="F17" s="28">
        <f>'3.5'!E17/'3.6'!E17</f>
        <v>0.87556027364944566</v>
      </c>
    </row>
    <row r="18" spans="1:6" ht="20.149999999999999" customHeight="1" x14ac:dyDescent="0.3">
      <c r="A18" s="142" t="s">
        <v>107</v>
      </c>
      <c r="B18" s="143"/>
      <c r="C18" s="34">
        <f>SUM(C5:C17)</f>
        <v>761237</v>
      </c>
      <c r="D18" s="34">
        <f>SUM(D5:D17)</f>
        <v>21856</v>
      </c>
      <c r="E18" s="34">
        <f>SUM(E5:E17)</f>
        <v>783093</v>
      </c>
      <c r="F18" s="36">
        <f>'3.5'!E18/'3.6'!E18</f>
        <v>0.75986100949567914</v>
      </c>
    </row>
    <row r="19" spans="1:6" ht="18" customHeight="1" x14ac:dyDescent="0.3">
      <c r="A19" s="129" t="s">
        <v>64</v>
      </c>
      <c r="B19" s="130"/>
      <c r="C19" s="130"/>
      <c r="D19" s="130"/>
      <c r="E19" s="133" t="s">
        <v>49</v>
      </c>
      <c r="F19" s="134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6E8C9BCB-8784-4BF8-AFE5-DE1907B6699C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8AB1-6E3D-4078-B604-BC5A1D035C15}">
  <sheetPr>
    <tabColor theme="3"/>
  </sheetPr>
  <dimension ref="A1:N26"/>
  <sheetViews>
    <sheetView showGridLines="0" rightToLeft="1" view="pageBreakPreview" zoomScale="90" zoomScaleNormal="100" zoomScaleSheetLayoutView="90" workbookViewId="0">
      <selection activeCell="C5" sqref="C5:F18"/>
    </sheetView>
  </sheetViews>
  <sheetFormatPr defaultColWidth="8.75" defaultRowHeight="14" x14ac:dyDescent="0.3"/>
  <cols>
    <col min="1" max="1" width="7.58203125" customWidth="1"/>
    <col min="2" max="2" width="23.75" customWidth="1"/>
    <col min="3" max="6" width="15.58203125" customWidth="1"/>
    <col min="7" max="9" width="15.25" customWidth="1"/>
    <col min="10" max="10" width="21.25" customWidth="1"/>
    <col min="11" max="14" width="15.25" customWidth="1"/>
  </cols>
  <sheetData>
    <row r="1" spans="1:14" ht="40" customHeight="1" x14ac:dyDescent="0.3"/>
    <row r="2" spans="1:14" ht="46" customHeight="1" x14ac:dyDescent="0.3">
      <c r="A2" s="117" t="s">
        <v>28</v>
      </c>
      <c r="B2" s="117"/>
      <c r="C2" s="117"/>
      <c r="D2" s="117"/>
      <c r="E2" s="117"/>
      <c r="F2" s="117"/>
      <c r="G2" s="5"/>
      <c r="H2" s="5"/>
      <c r="I2" s="5"/>
      <c r="J2" s="5"/>
      <c r="K2" s="5"/>
      <c r="L2" s="5"/>
      <c r="M2" s="5"/>
      <c r="N2" s="5"/>
    </row>
    <row r="3" spans="1:14" x14ac:dyDescent="0.3">
      <c r="A3" s="19" t="s">
        <v>130</v>
      </c>
    </row>
    <row r="4" spans="1:14" ht="35.15" customHeight="1" x14ac:dyDescent="0.3">
      <c r="A4" s="127" t="s">
        <v>66</v>
      </c>
      <c r="B4" s="128"/>
      <c r="C4" s="21" t="s">
        <v>105</v>
      </c>
      <c r="D4" s="21" t="s">
        <v>106</v>
      </c>
      <c r="E4" s="21" t="s">
        <v>107</v>
      </c>
      <c r="F4" s="31" t="s">
        <v>131</v>
      </c>
      <c r="G4" s="41"/>
    </row>
    <row r="5" spans="1:14" ht="16" customHeight="1" x14ac:dyDescent="0.3">
      <c r="A5" s="22">
        <v>1</v>
      </c>
      <c r="B5" s="50" t="s">
        <v>70</v>
      </c>
      <c r="C5" s="32">
        <f>'3.4'!C5+'3.5'!C5</f>
        <v>286088</v>
      </c>
      <c r="D5" s="32">
        <f>'3.4'!D5+'3.5'!D5</f>
        <v>54336</v>
      </c>
      <c r="E5" s="32">
        <f>D5+C5</f>
        <v>340424</v>
      </c>
      <c r="F5" s="28">
        <f>E5/$E$18</f>
        <v>0.3303246540277554</v>
      </c>
      <c r="G5" s="2"/>
    </row>
    <row r="6" spans="1:14" ht="16" customHeight="1" x14ac:dyDescent="0.3">
      <c r="A6" s="24">
        <v>2</v>
      </c>
      <c r="B6" s="51" t="s">
        <v>71</v>
      </c>
      <c r="C6" s="33">
        <f>'3.4'!C6+'3.5'!C6</f>
        <v>244611</v>
      </c>
      <c r="D6" s="33">
        <f>'3.4'!D6+'3.5'!D6</f>
        <v>39781</v>
      </c>
      <c r="E6" s="33">
        <f t="shared" ref="E6:E17" si="0">D6+C6</f>
        <v>284392</v>
      </c>
      <c r="F6" s="26">
        <f>E6/$E$18</f>
        <v>0.27595495325905756</v>
      </c>
      <c r="G6" s="2"/>
    </row>
    <row r="7" spans="1:14" ht="16" customHeight="1" x14ac:dyDescent="0.3">
      <c r="A7" s="22">
        <v>3</v>
      </c>
      <c r="B7" s="50" t="s">
        <v>72</v>
      </c>
      <c r="C7" s="32">
        <f>'3.4'!C7+'3.5'!C7</f>
        <v>54948</v>
      </c>
      <c r="D7" s="32">
        <f>'3.4'!D7+'3.5'!D7</f>
        <v>6526</v>
      </c>
      <c r="E7" s="32">
        <f t="shared" si="0"/>
        <v>61474</v>
      </c>
      <c r="F7" s="28">
        <f t="shared" ref="F7:F16" si="1">E7/$E$18</f>
        <v>5.9650253159889539E-2</v>
      </c>
    </row>
    <row r="8" spans="1:14" ht="16" customHeight="1" x14ac:dyDescent="0.3">
      <c r="A8" s="24">
        <v>4</v>
      </c>
      <c r="B8" s="51" t="s">
        <v>73</v>
      </c>
      <c r="C8" s="33">
        <f>'3.4'!C8+'3.5'!C8</f>
        <v>32154</v>
      </c>
      <c r="D8" s="33">
        <f>'3.4'!D8+'3.5'!D8</f>
        <v>3164</v>
      </c>
      <c r="E8" s="33">
        <f t="shared" si="0"/>
        <v>35318</v>
      </c>
      <c r="F8" s="26">
        <f t="shared" si="1"/>
        <v>3.4270222225672296E-2</v>
      </c>
    </row>
    <row r="9" spans="1:14" ht="16" customHeight="1" x14ac:dyDescent="0.3">
      <c r="A9" s="22">
        <v>5</v>
      </c>
      <c r="B9" s="50" t="s">
        <v>74</v>
      </c>
      <c r="C9" s="32">
        <f>'3.4'!C9+'3.5'!C9</f>
        <v>132976</v>
      </c>
      <c r="D9" s="32">
        <f>'3.4'!D9+'3.5'!D9</f>
        <v>19829</v>
      </c>
      <c r="E9" s="32">
        <f t="shared" si="0"/>
        <v>152805</v>
      </c>
      <c r="F9" s="28">
        <f t="shared" si="1"/>
        <v>0.14827173982654326</v>
      </c>
    </row>
    <row r="10" spans="1:14" ht="16" customHeight="1" x14ac:dyDescent="0.3">
      <c r="A10" s="24">
        <v>6</v>
      </c>
      <c r="B10" s="51" t="s">
        <v>75</v>
      </c>
      <c r="C10" s="33">
        <f>'3.4'!C10+'3.5'!C10</f>
        <v>45212</v>
      </c>
      <c r="D10" s="33">
        <f>'3.4'!D10+'3.5'!D10</f>
        <v>4139</v>
      </c>
      <c r="E10" s="33">
        <f t="shared" si="0"/>
        <v>49351</v>
      </c>
      <c r="F10" s="26">
        <f t="shared" si="1"/>
        <v>4.7886905743789385E-2</v>
      </c>
      <c r="G10" s="9"/>
    </row>
    <row r="11" spans="1:14" ht="16" customHeight="1" x14ac:dyDescent="0.3">
      <c r="A11" s="22">
        <v>7</v>
      </c>
      <c r="B11" s="50" t="s">
        <v>76</v>
      </c>
      <c r="C11" s="32">
        <f>'3.4'!C11+'3.5'!C11</f>
        <v>23999</v>
      </c>
      <c r="D11" s="32">
        <f>'3.4'!D11+'3.5'!D11</f>
        <v>3147</v>
      </c>
      <c r="E11" s="32">
        <f t="shared" si="0"/>
        <v>27146</v>
      </c>
      <c r="F11" s="28">
        <f t="shared" si="1"/>
        <v>2.6340660641545392E-2</v>
      </c>
    </row>
    <row r="12" spans="1:14" ht="16" customHeight="1" x14ac:dyDescent="0.3">
      <c r="A12" s="24">
        <v>8</v>
      </c>
      <c r="B12" s="51" t="s">
        <v>77</v>
      </c>
      <c r="C12" s="33">
        <f>'3.4'!C12+'3.5'!C12</f>
        <v>14454</v>
      </c>
      <c r="D12" s="33">
        <f>'3.4'!D12+'3.5'!D12</f>
        <v>1158</v>
      </c>
      <c r="E12" s="33">
        <f t="shared" si="0"/>
        <v>15612</v>
      </c>
      <c r="F12" s="26">
        <f t="shared" si="1"/>
        <v>1.5148839384653601E-2</v>
      </c>
    </row>
    <row r="13" spans="1:14" ht="16" customHeight="1" x14ac:dyDescent="0.3">
      <c r="A13" s="22">
        <v>9</v>
      </c>
      <c r="B13" s="50" t="s">
        <v>78</v>
      </c>
      <c r="C13" s="32">
        <f>'3.4'!C13+'3.5'!C13</f>
        <v>6970</v>
      </c>
      <c r="D13" s="32">
        <f>'3.4'!D13+'3.5'!D13</f>
        <v>520</v>
      </c>
      <c r="E13" s="32">
        <f t="shared" si="0"/>
        <v>7490</v>
      </c>
      <c r="F13" s="28">
        <f t="shared" si="1"/>
        <v>7.267794452411957E-3</v>
      </c>
    </row>
    <row r="14" spans="1:14" ht="16" customHeight="1" x14ac:dyDescent="0.3">
      <c r="A14" s="24">
        <v>10</v>
      </c>
      <c r="B14" s="51" t="s">
        <v>79</v>
      </c>
      <c r="C14" s="33">
        <f>'3.4'!C14+'3.5'!C14</f>
        <v>27075</v>
      </c>
      <c r="D14" s="33">
        <f>'3.4'!D14+'3.5'!D14</f>
        <v>1957</v>
      </c>
      <c r="E14" s="33">
        <f t="shared" si="0"/>
        <v>29032</v>
      </c>
      <c r="F14" s="26">
        <f t="shared" si="1"/>
        <v>2.81707087506574E-2</v>
      </c>
    </row>
    <row r="15" spans="1:14" ht="16" customHeight="1" x14ac:dyDescent="0.3">
      <c r="A15" s="22">
        <v>11</v>
      </c>
      <c r="B15" s="50" t="s">
        <v>80</v>
      </c>
      <c r="C15" s="32">
        <f>'3.4'!C15+'3.5'!C15</f>
        <v>11096</v>
      </c>
      <c r="D15" s="32">
        <f>'3.4'!D15+'3.5'!D15</f>
        <v>1013</v>
      </c>
      <c r="E15" s="32">
        <f t="shared" si="0"/>
        <v>12109</v>
      </c>
      <c r="F15" s="28">
        <f t="shared" si="1"/>
        <v>1.1749762753572281E-2</v>
      </c>
    </row>
    <row r="16" spans="1:14" ht="16" customHeight="1" x14ac:dyDescent="0.3">
      <c r="A16" s="24">
        <v>12</v>
      </c>
      <c r="B16" s="51" t="s">
        <v>81</v>
      </c>
      <c r="C16" s="33">
        <f>'3.4'!C16+'3.5'!C16</f>
        <v>6406</v>
      </c>
      <c r="D16" s="33">
        <f>'3.4'!D16+'3.5'!D16</f>
        <v>537</v>
      </c>
      <c r="E16" s="33">
        <f t="shared" si="0"/>
        <v>6943</v>
      </c>
      <c r="F16" s="26">
        <f t="shared" si="1"/>
        <v>6.7370222807872117E-3</v>
      </c>
    </row>
    <row r="17" spans="1:6" ht="16" customHeight="1" x14ac:dyDescent="0.3">
      <c r="A17" s="22">
        <v>13</v>
      </c>
      <c r="B17" s="50" t="s">
        <v>82</v>
      </c>
      <c r="C17" s="32">
        <f>'3.4'!C17+'3.5'!C17</f>
        <v>7935</v>
      </c>
      <c r="D17" s="32">
        <f>'3.4'!D17+'3.5'!D17</f>
        <v>543</v>
      </c>
      <c r="E17" s="32">
        <f t="shared" si="0"/>
        <v>8478</v>
      </c>
      <c r="F17" s="28">
        <f>E17/$E$18</f>
        <v>8.2264834936646956E-3</v>
      </c>
    </row>
    <row r="18" spans="1:6" ht="20.149999999999999" customHeight="1" x14ac:dyDescent="0.3">
      <c r="A18" s="142" t="s">
        <v>107</v>
      </c>
      <c r="B18" s="143"/>
      <c r="C18" s="34">
        <f>SUM(C5:C17)</f>
        <v>893924</v>
      </c>
      <c r="D18" s="34">
        <f>SUM(D5:D17)</f>
        <v>136650</v>
      </c>
      <c r="E18" s="34">
        <f>SUM(E5:E17)</f>
        <v>1030574</v>
      </c>
      <c r="F18" s="36">
        <f>E18/$E$18</f>
        <v>1</v>
      </c>
    </row>
    <row r="19" spans="1:6" ht="18" customHeight="1" x14ac:dyDescent="0.3">
      <c r="A19" s="129" t="s">
        <v>64</v>
      </c>
      <c r="B19" s="130"/>
      <c r="C19" s="130"/>
      <c r="D19" s="130"/>
      <c r="E19" s="133" t="s">
        <v>49</v>
      </c>
      <c r="F19" s="134"/>
    </row>
    <row r="20" spans="1:6" x14ac:dyDescent="0.3">
      <c r="C20" s="1"/>
      <c r="D20" s="1"/>
      <c r="E20" s="1"/>
    </row>
    <row r="21" spans="1:6" x14ac:dyDescent="0.3">
      <c r="C21" s="1"/>
      <c r="D21" s="1"/>
      <c r="E21" s="1"/>
      <c r="F21" s="1"/>
    </row>
    <row r="25" spans="1:6" ht="27.5" x14ac:dyDescent="0.55000000000000004">
      <c r="B25" s="12"/>
      <c r="E25" s="9"/>
    </row>
    <row r="26" spans="1:6" x14ac:dyDescent="0.3">
      <c r="E26" s="9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D3AF74DC-FE6B-4C1F-B47E-57214FBCCB7D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8F79-12BE-456E-ACFE-511B5A86F6F2}">
  <sheetPr>
    <tabColor theme="3"/>
  </sheetPr>
  <dimension ref="A1:R24"/>
  <sheetViews>
    <sheetView showGridLines="0" rightToLeft="1" view="pageBreakPreview" zoomScale="90" zoomScaleNormal="100" zoomScaleSheetLayoutView="90" workbookViewId="0">
      <selection activeCell="E22" sqref="E22"/>
    </sheetView>
  </sheetViews>
  <sheetFormatPr defaultColWidth="8.75" defaultRowHeight="14" x14ac:dyDescent="0.3"/>
  <cols>
    <col min="1" max="1" width="7.58203125" customWidth="1"/>
    <col min="2" max="2" width="33.83203125" customWidth="1"/>
    <col min="3" max="5" width="15.58203125" customWidth="1"/>
    <col min="6" max="6" width="30.83203125" customWidth="1"/>
    <col min="7" max="7" width="15.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83203125" customWidth="1"/>
    <col min="14" max="14" width="13.25" customWidth="1"/>
  </cols>
  <sheetData>
    <row r="1" spans="1:14" ht="43" customHeight="1" x14ac:dyDescent="0.3"/>
    <row r="2" spans="1:14" ht="46" customHeight="1" x14ac:dyDescent="0.3">
      <c r="A2" s="117" t="s">
        <v>29</v>
      </c>
      <c r="B2" s="117"/>
      <c r="C2" s="117"/>
      <c r="D2" s="117"/>
      <c r="E2" s="117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9" t="s">
        <v>132</v>
      </c>
      <c r="E3" s="1"/>
    </row>
    <row r="4" spans="1:14" ht="35.15" customHeight="1" x14ac:dyDescent="0.3">
      <c r="A4" s="127" t="s">
        <v>104</v>
      </c>
      <c r="B4" s="128"/>
      <c r="C4" s="21" t="s">
        <v>40</v>
      </c>
      <c r="D4" s="21" t="s">
        <v>44</v>
      </c>
      <c r="E4" s="21" t="s">
        <v>133</v>
      </c>
      <c r="F4" s="136"/>
      <c r="G4" s="137"/>
    </row>
    <row r="5" spans="1:14" ht="16" customHeight="1" x14ac:dyDescent="0.3">
      <c r="A5" s="22">
        <v>1</v>
      </c>
      <c r="B5" s="23" t="s">
        <v>109</v>
      </c>
      <c r="C5" s="32">
        <v>51250</v>
      </c>
      <c r="D5" s="32">
        <f>'3.1'!E5</f>
        <v>58856</v>
      </c>
      <c r="E5" s="28">
        <f>(D5-C5)/C5</f>
        <v>0.14840975609756096</v>
      </c>
    </row>
    <row r="6" spans="1:14" ht="16" customHeight="1" x14ac:dyDescent="0.3">
      <c r="A6" s="24">
        <v>2</v>
      </c>
      <c r="B6" s="25" t="s">
        <v>110</v>
      </c>
      <c r="C6" s="33">
        <v>116274</v>
      </c>
      <c r="D6" s="33">
        <f>'3.1'!E6</f>
        <v>110012</v>
      </c>
      <c r="E6" s="26">
        <f>(D6-C6)/C6</f>
        <v>-5.3855548101897244E-2</v>
      </c>
    </row>
    <row r="7" spans="1:14" ht="16" customHeight="1" x14ac:dyDescent="0.3">
      <c r="A7" s="82">
        <v>3</v>
      </c>
      <c r="B7" s="83" t="s">
        <v>111</v>
      </c>
      <c r="C7" s="84">
        <v>3706</v>
      </c>
      <c r="D7" s="32">
        <f>'3.1'!E7</f>
        <v>4010</v>
      </c>
      <c r="E7" s="28">
        <f>(D7-C7)/C7</f>
        <v>8.2029141932002156E-2</v>
      </c>
    </row>
    <row r="8" spans="1:14" ht="16" customHeight="1" x14ac:dyDescent="0.3">
      <c r="A8" s="24">
        <v>4</v>
      </c>
      <c r="B8" s="25" t="s">
        <v>112</v>
      </c>
      <c r="C8" s="33">
        <v>6586</v>
      </c>
      <c r="D8" s="33">
        <f>'3.1'!E8</f>
        <v>7220</v>
      </c>
      <c r="E8" s="26">
        <f>(D8-C8)/C8</f>
        <v>9.6264804129972667E-2</v>
      </c>
    </row>
    <row r="9" spans="1:14" ht="16" customHeight="1" x14ac:dyDescent="0.3">
      <c r="A9" s="22">
        <v>5</v>
      </c>
      <c r="B9" s="23" t="s">
        <v>113</v>
      </c>
      <c r="C9" s="32">
        <v>622</v>
      </c>
      <c r="D9" s="32">
        <f>'3.1'!E9</f>
        <v>833</v>
      </c>
      <c r="E9" s="28">
        <f>(D9-C9)/C9</f>
        <v>0.33922829581993569</v>
      </c>
    </row>
    <row r="10" spans="1:14" ht="16" customHeight="1" x14ac:dyDescent="0.3">
      <c r="A10" s="24">
        <v>6</v>
      </c>
      <c r="B10" s="25" t="s">
        <v>114</v>
      </c>
      <c r="C10" s="33">
        <v>13329</v>
      </c>
      <c r="D10" s="33">
        <f>'3.1'!E10</f>
        <v>7558</v>
      </c>
      <c r="E10" s="26">
        <f>(D10-C10)/C10</f>
        <v>-0.43296571385700355</v>
      </c>
    </row>
    <row r="11" spans="1:14" ht="16" customHeight="1" x14ac:dyDescent="0.3">
      <c r="A11" s="22">
        <v>7</v>
      </c>
      <c r="B11" s="23" t="s">
        <v>115</v>
      </c>
      <c r="C11" s="32">
        <v>8576</v>
      </c>
      <c r="D11" s="32">
        <f>'3.1'!E11</f>
        <v>8995</v>
      </c>
      <c r="E11" s="28">
        <f>(D11-C11)/C11</f>
        <v>4.8857276119402986E-2</v>
      </c>
    </row>
    <row r="12" spans="1:14" ht="16" customHeight="1" x14ac:dyDescent="0.3">
      <c r="A12" s="24">
        <v>8</v>
      </c>
      <c r="B12" s="25" t="s">
        <v>116</v>
      </c>
      <c r="C12" s="33">
        <v>7191</v>
      </c>
      <c r="D12" s="33">
        <f>'3.1'!E12</f>
        <v>14386</v>
      </c>
      <c r="E12" s="26">
        <f>(D12-C12)/C12</f>
        <v>1.0005562508691419</v>
      </c>
    </row>
    <row r="13" spans="1:14" ht="16" customHeight="1" x14ac:dyDescent="0.3">
      <c r="A13" s="22">
        <v>9</v>
      </c>
      <c r="B13" s="23" t="s">
        <v>117</v>
      </c>
      <c r="C13" s="32">
        <v>1998</v>
      </c>
      <c r="D13" s="32">
        <f>'3.1'!E13</f>
        <v>1968</v>
      </c>
      <c r="E13" s="28">
        <f>(D13-C13)/C13</f>
        <v>-1.5015015015015015E-2</v>
      </c>
    </row>
    <row r="14" spans="1:14" ht="16" customHeight="1" x14ac:dyDescent="0.3">
      <c r="A14" s="24">
        <v>10</v>
      </c>
      <c r="B14" s="25" t="s">
        <v>118</v>
      </c>
      <c r="C14" s="33">
        <v>5163</v>
      </c>
      <c r="D14" s="33">
        <f>'3.1'!E14</f>
        <v>6597</v>
      </c>
      <c r="E14" s="26">
        <f>(D14-C14)/C14</f>
        <v>0.27774549680418359</v>
      </c>
    </row>
    <row r="15" spans="1:14" ht="16" customHeight="1" x14ac:dyDescent="0.3">
      <c r="A15" s="22">
        <v>11</v>
      </c>
      <c r="B15" s="23" t="s">
        <v>119</v>
      </c>
      <c r="C15" s="32">
        <v>8471</v>
      </c>
      <c r="D15" s="32">
        <f>'3.1'!E15</f>
        <v>7020</v>
      </c>
      <c r="E15" s="28">
        <f>(D15-C15)/C15</f>
        <v>-0.17129028450005904</v>
      </c>
    </row>
    <row r="16" spans="1:14" ht="16" customHeight="1" x14ac:dyDescent="0.3">
      <c r="A16" s="24">
        <v>12</v>
      </c>
      <c r="B16" s="25" t="s">
        <v>120</v>
      </c>
      <c r="C16" s="33">
        <v>18907</v>
      </c>
      <c r="D16" s="33">
        <f>'3.1'!E16</f>
        <v>20026</v>
      </c>
      <c r="E16" s="26">
        <f>(D16-C16)/C16</f>
        <v>5.9184429047442748E-2</v>
      </c>
    </row>
    <row r="17" spans="1:18" ht="20.149999999999999" customHeight="1" x14ac:dyDescent="0.3">
      <c r="A17" s="120" t="s">
        <v>107</v>
      </c>
      <c r="B17" s="121"/>
      <c r="C17" s="34">
        <f>SUM(C5:C16)</f>
        <v>242073</v>
      </c>
      <c r="D17" s="34">
        <f>SUM(D5:D16)</f>
        <v>247481</v>
      </c>
      <c r="E17" s="36">
        <f t="shared" ref="E7:E17" si="0">(D17-C17)/C17</f>
        <v>2.2340368401267387E-2</v>
      </c>
    </row>
    <row r="18" spans="1:18" ht="18" customHeight="1" x14ac:dyDescent="0.3">
      <c r="A18" s="129" t="s">
        <v>64</v>
      </c>
      <c r="B18" s="130"/>
      <c r="C18" s="130"/>
      <c r="D18" s="133" t="s">
        <v>49</v>
      </c>
      <c r="E18" s="134"/>
    </row>
    <row r="19" spans="1:18" ht="14.15" customHeight="1" x14ac:dyDescent="0.3"/>
    <row r="20" spans="1:18" x14ac:dyDescent="0.3">
      <c r="A20" s="35"/>
      <c r="B20" s="35"/>
      <c r="C20" s="35"/>
      <c r="D20" s="35"/>
      <c r="E20" s="35"/>
    </row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/>
      <c r="O22" s="4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6">
    <mergeCell ref="F4:G4"/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AEBC4DC5-0B25-4526-8509-93A32B50C195}"/>
  </hyperlinks>
  <pageMargins left="0.7" right="0.7" top="0.75" bottom="0.75" header="0.3" footer="0.3"/>
  <pageSetup scale="90" orientation="portrait" r:id="rId1"/>
  <headerFooter>
    <oddFooter>&amp;C_x000D_&amp;1#&amp;"Calibri"&amp;11&amp;Kffa500 CONFIDENTIAL▮▮مقيّد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7865-8D11-4226-90C6-04B54212D608}">
  <sheetPr>
    <tabColor theme="3"/>
  </sheetPr>
  <dimension ref="A1:R24"/>
  <sheetViews>
    <sheetView showGridLines="0" rightToLeft="1" view="pageBreakPreview" zoomScale="90" zoomScaleNormal="100" zoomScaleSheetLayoutView="90" workbookViewId="0">
      <selection activeCell="C5" sqref="C5:E17"/>
    </sheetView>
  </sheetViews>
  <sheetFormatPr defaultColWidth="8.75" defaultRowHeight="14" x14ac:dyDescent="0.3"/>
  <cols>
    <col min="1" max="1" width="7.58203125" customWidth="1"/>
    <col min="2" max="2" width="34.25" customWidth="1"/>
    <col min="3" max="5" width="15.58203125" customWidth="1"/>
    <col min="6" max="6" width="30.83203125" customWidth="1"/>
    <col min="7" max="7" width="15.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83203125" customWidth="1"/>
    <col min="14" max="14" width="13.25" customWidth="1"/>
  </cols>
  <sheetData>
    <row r="1" spans="1:14" ht="44.15" customHeight="1" x14ac:dyDescent="0.3"/>
    <row r="2" spans="1:14" ht="46" customHeight="1" x14ac:dyDescent="0.3">
      <c r="A2" s="117" t="s">
        <v>30</v>
      </c>
      <c r="B2" s="117"/>
      <c r="C2" s="117"/>
      <c r="D2" s="117"/>
      <c r="E2" s="117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9" t="s">
        <v>134</v>
      </c>
    </row>
    <row r="4" spans="1:14" ht="35.15" customHeight="1" x14ac:dyDescent="0.3">
      <c r="A4" s="127" t="s">
        <v>104</v>
      </c>
      <c r="B4" s="128"/>
      <c r="C4" s="21" t="s">
        <v>40</v>
      </c>
      <c r="D4" s="21" t="s">
        <v>44</v>
      </c>
      <c r="E4" s="21" t="s">
        <v>133</v>
      </c>
      <c r="F4" s="136"/>
      <c r="G4" s="137"/>
    </row>
    <row r="5" spans="1:14" ht="16" customHeight="1" x14ac:dyDescent="0.3">
      <c r="A5" s="22">
        <v>1</v>
      </c>
      <c r="B5" s="23" t="s">
        <v>109</v>
      </c>
      <c r="C5" s="32">
        <v>80664</v>
      </c>
      <c r="D5" s="32">
        <f>'3.2'!E5</f>
        <v>102862</v>
      </c>
      <c r="E5" s="28">
        <f t="shared" ref="E5:E17" si="0">(D5-C5)/C5</f>
        <v>0.27519091540216206</v>
      </c>
      <c r="G5" s="1"/>
    </row>
    <row r="6" spans="1:14" ht="16" customHeight="1" x14ac:dyDescent="0.3">
      <c r="A6" s="24">
        <v>2</v>
      </c>
      <c r="B6" s="25" t="s">
        <v>110</v>
      </c>
      <c r="C6" s="33">
        <v>521617</v>
      </c>
      <c r="D6" s="33">
        <f>'3.2'!E6</f>
        <v>530620</v>
      </c>
      <c r="E6" s="26">
        <f t="shared" si="0"/>
        <v>1.7259790229229494E-2</v>
      </c>
      <c r="G6" s="1"/>
    </row>
    <row r="7" spans="1:14" ht="16" customHeight="1" x14ac:dyDescent="0.3">
      <c r="A7" s="22">
        <v>3</v>
      </c>
      <c r="B7" s="23" t="s">
        <v>111</v>
      </c>
      <c r="C7" s="84">
        <v>591</v>
      </c>
      <c r="D7" s="84">
        <f>'3.2'!E7</f>
        <v>1596</v>
      </c>
      <c r="E7" s="28">
        <f t="shared" si="0"/>
        <v>1.7005076142131981</v>
      </c>
      <c r="G7" s="1"/>
    </row>
    <row r="8" spans="1:14" ht="16" customHeight="1" x14ac:dyDescent="0.3">
      <c r="A8" s="24">
        <v>4</v>
      </c>
      <c r="B8" s="25" t="s">
        <v>112</v>
      </c>
      <c r="C8" s="33">
        <v>24460</v>
      </c>
      <c r="D8" s="33">
        <f>'3.2'!E8</f>
        <v>30030</v>
      </c>
      <c r="E8" s="26">
        <f t="shared" si="0"/>
        <v>0.2277187244480785</v>
      </c>
      <c r="G8" s="1"/>
    </row>
    <row r="9" spans="1:14" ht="16" customHeight="1" x14ac:dyDescent="0.3">
      <c r="A9" s="22">
        <v>5</v>
      </c>
      <c r="B9" s="23" t="s">
        <v>113</v>
      </c>
      <c r="C9" s="32">
        <v>968</v>
      </c>
      <c r="D9" s="32">
        <f>'3.2'!E9</f>
        <v>1452</v>
      </c>
      <c r="E9" s="28">
        <f t="shared" si="0"/>
        <v>0.5</v>
      </c>
      <c r="G9" s="1"/>
    </row>
    <row r="10" spans="1:14" ht="16" customHeight="1" x14ac:dyDescent="0.3">
      <c r="A10" s="24">
        <v>6</v>
      </c>
      <c r="B10" s="25" t="s">
        <v>114</v>
      </c>
      <c r="C10" s="33">
        <v>7370</v>
      </c>
      <c r="D10" s="33">
        <f>'3.2'!E10</f>
        <v>7906</v>
      </c>
      <c r="E10" s="26">
        <f t="shared" si="0"/>
        <v>7.2727272727272724E-2</v>
      </c>
      <c r="G10" s="1"/>
    </row>
    <row r="11" spans="1:14" ht="16" customHeight="1" x14ac:dyDescent="0.3">
      <c r="A11" s="22">
        <v>7</v>
      </c>
      <c r="B11" s="23" t="s">
        <v>115</v>
      </c>
      <c r="C11" s="32">
        <v>11769</v>
      </c>
      <c r="D11" s="32">
        <f>'3.2'!E11</f>
        <v>12912</v>
      </c>
      <c r="E11" s="28">
        <f t="shared" si="0"/>
        <v>9.7119551363752235E-2</v>
      </c>
      <c r="G11" s="1"/>
    </row>
    <row r="12" spans="1:14" ht="16" customHeight="1" x14ac:dyDescent="0.3">
      <c r="A12" s="24">
        <v>8</v>
      </c>
      <c r="B12" s="25" t="s">
        <v>116</v>
      </c>
      <c r="C12" s="33">
        <v>13559</v>
      </c>
      <c r="D12" s="33">
        <f>'3.2'!E12</f>
        <v>13580</v>
      </c>
      <c r="E12" s="26">
        <f t="shared" si="0"/>
        <v>1.5487867836861124E-3</v>
      </c>
      <c r="G12" s="1"/>
    </row>
    <row r="13" spans="1:14" ht="16" customHeight="1" x14ac:dyDescent="0.3">
      <c r="A13" s="22">
        <v>9</v>
      </c>
      <c r="B13" s="23" t="s">
        <v>117</v>
      </c>
      <c r="C13" s="32">
        <v>1600</v>
      </c>
      <c r="D13" s="32">
        <f>'3.2'!E13</f>
        <v>1924</v>
      </c>
      <c r="E13" s="28">
        <f t="shared" si="0"/>
        <v>0.20250000000000001</v>
      </c>
      <c r="G13" s="1"/>
    </row>
    <row r="14" spans="1:14" ht="16" customHeight="1" x14ac:dyDescent="0.3">
      <c r="A14" s="24">
        <v>10</v>
      </c>
      <c r="B14" s="25" t="s">
        <v>118</v>
      </c>
      <c r="C14" s="33">
        <v>8372</v>
      </c>
      <c r="D14" s="33">
        <f>'3.2'!E14</f>
        <v>17431</v>
      </c>
      <c r="E14" s="26">
        <f t="shared" si="0"/>
        <v>1.0820592451027233</v>
      </c>
      <c r="G14" s="1"/>
    </row>
    <row r="15" spans="1:14" ht="16" customHeight="1" x14ac:dyDescent="0.3">
      <c r="A15" s="22">
        <v>11</v>
      </c>
      <c r="B15" s="23" t="s">
        <v>119</v>
      </c>
      <c r="C15" s="32">
        <v>10105</v>
      </c>
      <c r="D15" s="32">
        <f>'3.2'!E15</f>
        <v>12224</v>
      </c>
      <c r="E15" s="28">
        <f t="shared" si="0"/>
        <v>0.20969816922315684</v>
      </c>
      <c r="G15" s="1"/>
    </row>
    <row r="16" spans="1:14" ht="16" customHeight="1" x14ac:dyDescent="0.3">
      <c r="A16" s="24">
        <v>12</v>
      </c>
      <c r="B16" s="25" t="s">
        <v>120</v>
      </c>
      <c r="C16" s="33">
        <v>43383</v>
      </c>
      <c r="D16" s="33">
        <f>'3.2'!E16</f>
        <v>50556</v>
      </c>
      <c r="E16" s="26">
        <f t="shared" si="0"/>
        <v>0.16534126270659014</v>
      </c>
      <c r="G16" s="1"/>
    </row>
    <row r="17" spans="1:18" ht="20.149999999999999" customHeight="1" x14ac:dyDescent="0.3">
      <c r="A17" s="120" t="s">
        <v>107</v>
      </c>
      <c r="B17" s="121"/>
      <c r="C17" s="34">
        <f>SUM(C5:C16)</f>
        <v>724458</v>
      </c>
      <c r="D17" s="34">
        <f>SUM(D5:D16)</f>
        <v>783093</v>
      </c>
      <c r="E17" s="80">
        <f t="shared" si="0"/>
        <v>8.0936368982052795E-2</v>
      </c>
      <c r="G17" s="1"/>
    </row>
    <row r="18" spans="1:18" ht="16" customHeight="1" x14ac:dyDescent="0.3">
      <c r="A18" s="129" t="s">
        <v>64</v>
      </c>
      <c r="B18" s="130"/>
      <c r="C18" s="130"/>
      <c r="D18" s="133" t="s">
        <v>49</v>
      </c>
      <c r="E18" s="134"/>
    </row>
    <row r="19" spans="1:18" ht="14.15" customHeight="1" x14ac:dyDescent="0.3"/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/>
      <c r="O22" s="4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6">
    <mergeCell ref="F4:G4"/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6A9F1A49-F660-4697-93CE-F9A92FA3EEC3}"/>
  </hyperlinks>
  <pageMargins left="0.7" right="0.7" top="0.75" bottom="0.75" header="0.3" footer="0.3"/>
  <pageSetup scale="8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FC58-9D8D-46CF-8D81-5829E6FD5455}">
  <sheetPr>
    <tabColor theme="3"/>
  </sheetPr>
  <dimension ref="A1:R24"/>
  <sheetViews>
    <sheetView showGridLines="0" rightToLeft="1" view="pageBreakPreview" zoomScale="90" zoomScaleNormal="100" zoomScaleSheetLayoutView="90" workbookViewId="0">
      <selection activeCell="C5" sqref="C5:E17"/>
    </sheetView>
  </sheetViews>
  <sheetFormatPr defaultColWidth="8.75" defaultRowHeight="14" x14ac:dyDescent="0.3"/>
  <cols>
    <col min="1" max="1" width="7.58203125" customWidth="1"/>
    <col min="2" max="2" width="29.83203125" customWidth="1"/>
    <col min="3" max="5" width="15.58203125" customWidth="1"/>
    <col min="6" max="6" width="30.83203125" customWidth="1"/>
    <col min="7" max="7" width="15.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83203125" customWidth="1"/>
    <col min="14" max="14" width="13.25" customWidth="1"/>
  </cols>
  <sheetData>
    <row r="1" spans="1:14" ht="41.15" customHeight="1" x14ac:dyDescent="0.3"/>
    <row r="2" spans="1:14" ht="46" customHeight="1" x14ac:dyDescent="0.3">
      <c r="A2" s="117" t="s">
        <v>31</v>
      </c>
      <c r="B2" s="117"/>
      <c r="C2" s="117"/>
      <c r="D2" s="117"/>
      <c r="E2" s="117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9" t="s">
        <v>135</v>
      </c>
    </row>
    <row r="4" spans="1:14" ht="35.15" customHeight="1" x14ac:dyDescent="0.3">
      <c r="A4" s="127" t="s">
        <v>104</v>
      </c>
      <c r="B4" s="128"/>
      <c r="C4" s="21" t="s">
        <v>40</v>
      </c>
      <c r="D4" s="21" t="s">
        <v>44</v>
      </c>
      <c r="E4" s="21" t="s">
        <v>133</v>
      </c>
    </row>
    <row r="5" spans="1:14" ht="16" customHeight="1" x14ac:dyDescent="0.3">
      <c r="A5" s="22">
        <v>1</v>
      </c>
      <c r="B5" s="23" t="s">
        <v>109</v>
      </c>
      <c r="C5" s="32">
        <f>'3.7'!C5+'3.8'!C5</f>
        <v>131914</v>
      </c>
      <c r="D5" s="32">
        <f>'3.3'!E5</f>
        <v>161718</v>
      </c>
      <c r="E5" s="28">
        <f t="shared" ref="E5:E17" si="0">(D5-C5)/C5</f>
        <v>0.22593507891505071</v>
      </c>
    </row>
    <row r="6" spans="1:14" ht="16" customHeight="1" x14ac:dyDescent="0.3">
      <c r="A6" s="24">
        <v>2</v>
      </c>
      <c r="B6" s="25" t="s">
        <v>110</v>
      </c>
      <c r="C6" s="33">
        <f>'3.7'!C6+'3.8'!C6</f>
        <v>637891</v>
      </c>
      <c r="D6" s="33">
        <f>'3.3'!E6</f>
        <v>640632</v>
      </c>
      <c r="E6" s="26">
        <f t="shared" si="0"/>
        <v>4.2969723667523139E-3</v>
      </c>
    </row>
    <row r="7" spans="1:14" ht="16" customHeight="1" x14ac:dyDescent="0.3">
      <c r="A7" s="82">
        <v>3</v>
      </c>
      <c r="B7" s="83" t="s">
        <v>111</v>
      </c>
      <c r="C7" s="32">
        <f>'3.7'!C7+'3.8'!C7</f>
        <v>4297</v>
      </c>
      <c r="D7" s="32">
        <f>'3.3'!E7</f>
        <v>5606</v>
      </c>
      <c r="E7" s="28">
        <f t="shared" si="0"/>
        <v>0.30463113800325808</v>
      </c>
    </row>
    <row r="8" spans="1:14" ht="16" customHeight="1" x14ac:dyDescent="0.3">
      <c r="A8" s="24">
        <v>4</v>
      </c>
      <c r="B8" s="25" t="s">
        <v>112</v>
      </c>
      <c r="C8" s="33">
        <f>'3.7'!C8+'3.8'!C8</f>
        <v>31046</v>
      </c>
      <c r="D8" s="33">
        <f>'3.3'!E8</f>
        <v>37250</v>
      </c>
      <c r="E8" s="26">
        <f t="shared" si="0"/>
        <v>0.19983250660310506</v>
      </c>
    </row>
    <row r="9" spans="1:14" ht="16" customHeight="1" x14ac:dyDescent="0.3">
      <c r="A9" s="22">
        <v>5</v>
      </c>
      <c r="B9" s="23" t="s">
        <v>113</v>
      </c>
      <c r="C9" s="32">
        <f>'3.7'!C9+'3.8'!C9</f>
        <v>1590</v>
      </c>
      <c r="D9" s="32">
        <f>'3.3'!E9</f>
        <v>2285</v>
      </c>
      <c r="E9" s="28">
        <f t="shared" si="0"/>
        <v>0.43710691823899372</v>
      </c>
    </row>
    <row r="10" spans="1:14" ht="16" customHeight="1" x14ac:dyDescent="0.3">
      <c r="A10" s="24">
        <v>6</v>
      </c>
      <c r="B10" s="25" t="s">
        <v>114</v>
      </c>
      <c r="C10" s="33">
        <f>'3.7'!C10+'3.8'!C10</f>
        <v>20699</v>
      </c>
      <c r="D10" s="33">
        <f>'3.3'!E10</f>
        <v>15464</v>
      </c>
      <c r="E10" s="26">
        <f t="shared" si="0"/>
        <v>-0.25291076863616602</v>
      </c>
    </row>
    <row r="11" spans="1:14" ht="16" customHeight="1" x14ac:dyDescent="0.3">
      <c r="A11" s="22">
        <v>7</v>
      </c>
      <c r="B11" s="23" t="s">
        <v>115</v>
      </c>
      <c r="C11" s="32">
        <f>'3.7'!C11+'3.8'!C11</f>
        <v>20345</v>
      </c>
      <c r="D11" s="32">
        <f>'3.3'!E11</f>
        <v>21907</v>
      </c>
      <c r="E11" s="28">
        <f t="shared" si="0"/>
        <v>7.6775620545588591E-2</v>
      </c>
    </row>
    <row r="12" spans="1:14" ht="16" customHeight="1" x14ac:dyDescent="0.3">
      <c r="A12" s="24">
        <v>8</v>
      </c>
      <c r="B12" s="25" t="s">
        <v>116</v>
      </c>
      <c r="C12" s="33">
        <f>'3.7'!C12+'3.8'!C12</f>
        <v>20750</v>
      </c>
      <c r="D12" s="33">
        <f>'3.3'!E12</f>
        <v>27966</v>
      </c>
      <c r="E12" s="26">
        <f t="shared" si="0"/>
        <v>0.34775903614457832</v>
      </c>
    </row>
    <row r="13" spans="1:14" ht="16" customHeight="1" x14ac:dyDescent="0.3">
      <c r="A13" s="22">
        <v>9</v>
      </c>
      <c r="B13" s="23" t="s">
        <v>117</v>
      </c>
      <c r="C13" s="32">
        <f>'3.7'!C13+'3.8'!C13</f>
        <v>3598</v>
      </c>
      <c r="D13" s="32">
        <f>'3.3'!E13</f>
        <v>3892</v>
      </c>
      <c r="E13" s="28">
        <f t="shared" si="0"/>
        <v>8.171206225680934E-2</v>
      </c>
    </row>
    <row r="14" spans="1:14" ht="16" customHeight="1" x14ac:dyDescent="0.3">
      <c r="A14" s="24">
        <v>10</v>
      </c>
      <c r="B14" s="25" t="s">
        <v>118</v>
      </c>
      <c r="C14" s="33">
        <f>'3.7'!C14+'3.8'!C14</f>
        <v>13535</v>
      </c>
      <c r="D14" s="33">
        <f>'3.3'!E14</f>
        <v>24028</v>
      </c>
      <c r="E14" s="26">
        <f t="shared" si="0"/>
        <v>0.77524935352789071</v>
      </c>
    </row>
    <row r="15" spans="1:14" ht="16" customHeight="1" x14ac:dyDescent="0.3">
      <c r="A15" s="22">
        <v>11</v>
      </c>
      <c r="B15" s="23" t="s">
        <v>119</v>
      </c>
      <c r="C15" s="32">
        <f>'3.7'!C15+'3.8'!C15</f>
        <v>18576</v>
      </c>
      <c r="D15" s="32">
        <f>'3.3'!E15</f>
        <v>19244</v>
      </c>
      <c r="E15" s="28">
        <f t="shared" si="0"/>
        <v>3.59603789836348E-2</v>
      </c>
    </row>
    <row r="16" spans="1:14" ht="16" customHeight="1" x14ac:dyDescent="0.3">
      <c r="A16" s="24">
        <v>12</v>
      </c>
      <c r="B16" s="25" t="s">
        <v>120</v>
      </c>
      <c r="C16" s="33">
        <f>'3.7'!C16+'3.8'!C16</f>
        <v>62290</v>
      </c>
      <c r="D16" s="33">
        <f>'3.3'!E16</f>
        <v>70582</v>
      </c>
      <c r="E16" s="26">
        <f t="shared" si="0"/>
        <v>0.13311928078343233</v>
      </c>
    </row>
    <row r="17" spans="1:18" ht="20.149999999999999" customHeight="1" x14ac:dyDescent="0.3">
      <c r="A17" s="120" t="s">
        <v>107</v>
      </c>
      <c r="B17" s="121"/>
      <c r="C17" s="34">
        <f>SUM(C5:C16)</f>
        <v>966531</v>
      </c>
      <c r="D17" s="34">
        <f>SUM(D5:D16)</f>
        <v>1030574</v>
      </c>
      <c r="E17" s="80">
        <f t="shared" si="0"/>
        <v>6.6260678653866256E-2</v>
      </c>
    </row>
    <row r="18" spans="1:18" ht="16" customHeight="1" x14ac:dyDescent="0.3">
      <c r="A18" s="129" t="s">
        <v>64</v>
      </c>
      <c r="B18" s="130"/>
      <c r="C18" s="130"/>
      <c r="D18" s="133" t="s">
        <v>49</v>
      </c>
      <c r="E18" s="134"/>
    </row>
    <row r="19" spans="1:18" ht="14.15" customHeight="1" x14ac:dyDescent="0.3">
      <c r="E19" s="35"/>
    </row>
    <row r="20" spans="1:18" x14ac:dyDescent="0.3">
      <c r="A20" s="35"/>
      <c r="B20" s="35"/>
      <c r="C20" s="35"/>
      <c r="D20" s="35"/>
      <c r="E20" s="35"/>
    </row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/>
      <c r="O22" s="4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3C72F088-869B-4D8C-A43F-27352452945C}"/>
  </hyperlinks>
  <pageMargins left="0.7" right="0.7" top="0.75" bottom="0.75" header="0.3" footer="0.3"/>
  <pageSetup scale="91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E77CD-1655-482A-BC73-275579F535BB}">
  <sheetPr>
    <tabColor theme="3"/>
  </sheetPr>
  <dimension ref="A1:N21"/>
  <sheetViews>
    <sheetView showGridLines="0" rightToLeft="1" view="pageBreakPreview" zoomScale="90" zoomScaleNormal="100" zoomScaleSheetLayoutView="90" workbookViewId="0">
      <selection activeCell="C5" sqref="C5:E18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58203125" customWidth="1"/>
    <col min="6" max="6" width="34.08203125" customWidth="1"/>
    <col min="7" max="9" width="15.25" customWidth="1"/>
    <col min="10" max="10" width="21.25" customWidth="1"/>
    <col min="11" max="14" width="15.25" customWidth="1"/>
  </cols>
  <sheetData>
    <row r="1" spans="1:14" ht="44.15" customHeight="1" x14ac:dyDescent="0.3"/>
    <row r="2" spans="1:14" ht="46" customHeight="1" x14ac:dyDescent="0.3">
      <c r="A2" s="117" t="s">
        <v>32</v>
      </c>
      <c r="B2" s="117"/>
      <c r="C2" s="117"/>
      <c r="D2" s="117"/>
      <c r="E2" s="117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9" t="s">
        <v>136</v>
      </c>
    </row>
    <row r="4" spans="1:14" ht="35.15" customHeight="1" x14ac:dyDescent="0.3">
      <c r="A4" s="127" t="s">
        <v>66</v>
      </c>
      <c r="B4" s="128"/>
      <c r="C4" s="21" t="s">
        <v>40</v>
      </c>
      <c r="D4" s="21" t="s">
        <v>44</v>
      </c>
      <c r="E4" s="21" t="s">
        <v>133</v>
      </c>
      <c r="F4" s="136"/>
      <c r="G4" s="137"/>
    </row>
    <row r="5" spans="1:14" ht="16" customHeight="1" x14ac:dyDescent="0.3">
      <c r="A5" s="22">
        <v>1</v>
      </c>
      <c r="B5" s="50" t="s">
        <v>70</v>
      </c>
      <c r="C5" s="32">
        <v>95825</v>
      </c>
      <c r="D5" s="32">
        <f>'3.4'!E5</f>
        <v>97717</v>
      </c>
      <c r="E5" s="28">
        <f t="shared" ref="E5:E18" si="0">(D5-C5)/C5</f>
        <v>1.9744325593529871E-2</v>
      </c>
      <c r="F5" s="2"/>
      <c r="G5" s="1"/>
      <c r="H5" s="1"/>
    </row>
    <row r="6" spans="1:14" ht="16" customHeight="1" x14ac:dyDescent="0.3">
      <c r="A6" s="24">
        <v>2</v>
      </c>
      <c r="B6" s="51" t="s">
        <v>71</v>
      </c>
      <c r="C6" s="33">
        <v>72044</v>
      </c>
      <c r="D6" s="33">
        <f>'3.4'!E6</f>
        <v>73772</v>
      </c>
      <c r="E6" s="26">
        <f t="shared" si="0"/>
        <v>2.3985342290822276E-2</v>
      </c>
      <c r="F6" s="2"/>
      <c r="G6" s="1"/>
      <c r="H6" s="1"/>
    </row>
    <row r="7" spans="1:14" ht="16" customHeight="1" x14ac:dyDescent="0.3">
      <c r="A7" s="22">
        <v>3</v>
      </c>
      <c r="B7" s="50" t="s">
        <v>72</v>
      </c>
      <c r="C7" s="32">
        <v>12682</v>
      </c>
      <c r="D7" s="32">
        <f>'3.4'!E7</f>
        <v>13373</v>
      </c>
      <c r="E7" s="28">
        <f t="shared" si="0"/>
        <v>5.4486674026178836E-2</v>
      </c>
      <c r="F7" s="2"/>
      <c r="G7" s="1"/>
      <c r="H7" s="1"/>
    </row>
    <row r="8" spans="1:14" ht="16" customHeight="1" x14ac:dyDescent="0.3">
      <c r="A8" s="24">
        <v>4</v>
      </c>
      <c r="B8" s="51" t="s">
        <v>73</v>
      </c>
      <c r="C8" s="33">
        <v>5639</v>
      </c>
      <c r="D8" s="33">
        <f>'3.4'!E8</f>
        <v>6108</v>
      </c>
      <c r="E8" s="26">
        <f t="shared" si="0"/>
        <v>8.3170774960099308E-2</v>
      </c>
      <c r="F8" s="2"/>
      <c r="G8" s="1"/>
      <c r="H8" s="1"/>
    </row>
    <row r="9" spans="1:14" ht="16" customHeight="1" x14ac:dyDescent="0.3">
      <c r="A9" s="22">
        <v>5</v>
      </c>
      <c r="B9" s="50" t="s">
        <v>74</v>
      </c>
      <c r="C9" s="32">
        <v>34777</v>
      </c>
      <c r="D9" s="32">
        <f>'3.4'!E9</f>
        <v>34165</v>
      </c>
      <c r="E9" s="28">
        <f t="shared" si="0"/>
        <v>-1.7597837651321276E-2</v>
      </c>
      <c r="F9" s="2"/>
      <c r="G9" s="1"/>
      <c r="H9" s="1"/>
    </row>
    <row r="10" spans="1:14" ht="16" customHeight="1" x14ac:dyDescent="0.3">
      <c r="A10" s="24">
        <v>6</v>
      </c>
      <c r="B10" s="51" t="s">
        <v>75</v>
      </c>
      <c r="C10" s="33">
        <v>7540</v>
      </c>
      <c r="D10" s="33">
        <f>'3.4'!E10</f>
        <v>7309</v>
      </c>
      <c r="E10" s="26">
        <f t="shared" si="0"/>
        <v>-3.0636604774535808E-2</v>
      </c>
      <c r="F10" s="2"/>
      <c r="G10" s="1"/>
      <c r="H10" s="1"/>
    </row>
    <row r="11" spans="1:14" ht="16" customHeight="1" x14ac:dyDescent="0.3">
      <c r="A11" s="22">
        <v>7</v>
      </c>
      <c r="B11" s="50" t="s">
        <v>76</v>
      </c>
      <c r="C11" s="32">
        <v>3769</v>
      </c>
      <c r="D11" s="32">
        <f>'3.4'!E11</f>
        <v>4670</v>
      </c>
      <c r="E11" s="28">
        <f t="shared" si="0"/>
        <v>0.23905545237463519</v>
      </c>
      <c r="F11" s="2"/>
      <c r="G11" s="1"/>
      <c r="H11" s="1"/>
    </row>
    <row r="12" spans="1:14" ht="16" customHeight="1" x14ac:dyDescent="0.3">
      <c r="A12" s="24">
        <v>8</v>
      </c>
      <c r="B12" s="51" t="s">
        <v>77</v>
      </c>
      <c r="C12" s="33">
        <v>1845</v>
      </c>
      <c r="D12" s="33">
        <f>'3.4'!E12</f>
        <v>2801</v>
      </c>
      <c r="E12" s="26">
        <f t="shared" si="0"/>
        <v>0.51815718157181567</v>
      </c>
      <c r="F12" s="2"/>
      <c r="G12" s="1"/>
      <c r="H12" s="1"/>
    </row>
    <row r="13" spans="1:14" ht="16" customHeight="1" x14ac:dyDescent="0.3">
      <c r="A13" s="22">
        <v>9</v>
      </c>
      <c r="B13" s="50" t="s">
        <v>78</v>
      </c>
      <c r="C13" s="32">
        <v>887</v>
      </c>
      <c r="D13" s="32">
        <f>'3.4'!E13</f>
        <v>822</v>
      </c>
      <c r="E13" s="28">
        <f t="shared" si="0"/>
        <v>-7.3280721533258167E-2</v>
      </c>
      <c r="F13" s="2"/>
      <c r="G13" s="1"/>
      <c r="H13" s="1"/>
    </row>
    <row r="14" spans="1:14" ht="16" customHeight="1" x14ac:dyDescent="0.3">
      <c r="A14" s="24">
        <v>10</v>
      </c>
      <c r="B14" s="51" t="s">
        <v>79</v>
      </c>
      <c r="C14" s="33">
        <v>3520</v>
      </c>
      <c r="D14" s="33">
        <f>'3.4'!E14</f>
        <v>3271</v>
      </c>
      <c r="E14" s="26">
        <f t="shared" si="0"/>
        <v>-7.0738636363636365E-2</v>
      </c>
      <c r="F14" s="2"/>
      <c r="G14" s="1"/>
      <c r="H14" s="1"/>
    </row>
    <row r="15" spans="1:14" ht="16" customHeight="1" x14ac:dyDescent="0.3">
      <c r="A15" s="22">
        <v>11</v>
      </c>
      <c r="B15" s="50" t="s">
        <v>80</v>
      </c>
      <c r="C15" s="32">
        <v>1259</v>
      </c>
      <c r="D15" s="32">
        <f>'3.4'!E15</f>
        <v>1403</v>
      </c>
      <c r="E15" s="28">
        <f t="shared" si="0"/>
        <v>0.11437648927720413</v>
      </c>
      <c r="F15" s="2"/>
      <c r="G15" s="1"/>
      <c r="H15" s="1"/>
    </row>
    <row r="16" spans="1:14" ht="16" customHeight="1" x14ac:dyDescent="0.3">
      <c r="A16" s="24">
        <v>12</v>
      </c>
      <c r="B16" s="51" t="s">
        <v>81</v>
      </c>
      <c r="C16" s="33">
        <v>1137</v>
      </c>
      <c r="D16" s="33">
        <f>'3.4'!E16</f>
        <v>1015</v>
      </c>
      <c r="E16" s="26">
        <f t="shared" si="0"/>
        <v>-0.10729991204925242</v>
      </c>
      <c r="F16" s="2"/>
      <c r="G16" s="1"/>
      <c r="H16" s="1"/>
    </row>
    <row r="17" spans="1:8" ht="16" customHeight="1" x14ac:dyDescent="0.3">
      <c r="A17" s="22">
        <v>13</v>
      </c>
      <c r="B17" s="50" t="s">
        <v>82</v>
      </c>
      <c r="C17" s="32">
        <v>1149</v>
      </c>
      <c r="D17" s="32">
        <f>'3.4'!E17</f>
        <v>1055</v>
      </c>
      <c r="E17" s="28">
        <f t="shared" si="0"/>
        <v>-8.1810269799825933E-2</v>
      </c>
      <c r="F17" s="2"/>
      <c r="G17" s="1"/>
      <c r="H17" s="1"/>
    </row>
    <row r="18" spans="1:8" ht="20.149999999999999" customHeight="1" x14ac:dyDescent="0.3">
      <c r="A18" s="142" t="s">
        <v>107</v>
      </c>
      <c r="B18" s="143"/>
      <c r="C18" s="34">
        <f>SUM(C5:C17)</f>
        <v>242073</v>
      </c>
      <c r="D18" s="34">
        <f>SUM(D5:D17)</f>
        <v>247481</v>
      </c>
      <c r="E18" s="80">
        <f t="shared" si="0"/>
        <v>2.2340368401267387E-2</v>
      </c>
      <c r="F18" s="2"/>
      <c r="G18" s="1"/>
      <c r="H18" s="1"/>
    </row>
    <row r="19" spans="1:8" ht="27" customHeight="1" x14ac:dyDescent="0.3">
      <c r="A19" s="129" t="s">
        <v>64</v>
      </c>
      <c r="B19" s="130"/>
      <c r="C19" s="130"/>
      <c r="D19" s="133" t="s">
        <v>49</v>
      </c>
      <c r="E19" s="134"/>
      <c r="G19" s="1"/>
      <c r="H19" s="1"/>
    </row>
    <row r="20" spans="1:8" x14ac:dyDescent="0.3">
      <c r="E20" s="35"/>
    </row>
    <row r="21" spans="1:8" x14ac:dyDescent="0.3">
      <c r="C21" s="1"/>
    </row>
  </sheetData>
  <mergeCells count="6">
    <mergeCell ref="F4:G4"/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B61DDCD4-784A-4A67-8F9A-C5BFCA6BFDA8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0C25-F9DE-447B-A08A-7E0A9A91550C}">
  <sheetPr>
    <tabColor theme="3"/>
  </sheetPr>
  <dimension ref="A1:N21"/>
  <sheetViews>
    <sheetView showGridLines="0" rightToLeft="1" view="pageBreakPreview" zoomScale="90" zoomScaleNormal="100" zoomScaleSheetLayoutView="90" workbookViewId="0">
      <selection activeCell="C5" sqref="C5:E18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58203125" customWidth="1"/>
    <col min="6" max="6" width="34.08203125" customWidth="1"/>
    <col min="7" max="9" width="15.25" customWidth="1"/>
    <col min="10" max="10" width="21.25" customWidth="1"/>
    <col min="11" max="14" width="15.25" customWidth="1"/>
  </cols>
  <sheetData>
    <row r="1" spans="1:14" ht="41.5" customHeight="1" x14ac:dyDescent="0.3"/>
    <row r="2" spans="1:14" ht="41.5" customHeight="1" x14ac:dyDescent="0.3">
      <c r="A2" s="117" t="s">
        <v>137</v>
      </c>
      <c r="B2" s="117"/>
      <c r="C2" s="117"/>
      <c r="D2" s="117"/>
      <c r="E2" s="117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9" t="s">
        <v>138</v>
      </c>
    </row>
    <row r="4" spans="1:14" ht="35.15" customHeight="1" x14ac:dyDescent="0.3">
      <c r="A4" s="127" t="s">
        <v>66</v>
      </c>
      <c r="B4" s="128"/>
      <c r="C4" s="21" t="s">
        <v>40</v>
      </c>
      <c r="D4" s="21" t="s">
        <v>44</v>
      </c>
      <c r="E4" s="21" t="s">
        <v>133</v>
      </c>
      <c r="F4" s="136"/>
      <c r="G4" s="137"/>
    </row>
    <row r="5" spans="1:14" ht="16" customHeight="1" x14ac:dyDescent="0.3">
      <c r="A5" s="22">
        <v>1</v>
      </c>
      <c r="B5" s="50" t="s">
        <v>70</v>
      </c>
      <c r="C5" s="32">
        <v>224792</v>
      </c>
      <c r="D5" s="32">
        <f>'3.5'!E5</f>
        <v>242707</v>
      </c>
      <c r="E5" s="28">
        <f t="shared" ref="E5:E18" si="0">(D5-C5)/C5</f>
        <v>7.9695896651126377E-2</v>
      </c>
      <c r="F5" s="2"/>
      <c r="G5" s="1"/>
    </row>
    <row r="6" spans="1:14" ht="16" customHeight="1" x14ac:dyDescent="0.3">
      <c r="A6" s="24">
        <v>2</v>
      </c>
      <c r="B6" s="51" t="s">
        <v>71</v>
      </c>
      <c r="C6" s="33">
        <v>196910</v>
      </c>
      <c r="D6" s="33">
        <f>'3.5'!E6</f>
        <v>210620</v>
      </c>
      <c r="E6" s="26">
        <f t="shared" si="0"/>
        <v>6.9625717332791631E-2</v>
      </c>
      <c r="F6" s="2"/>
      <c r="G6" s="1"/>
    </row>
    <row r="7" spans="1:14" ht="16" customHeight="1" x14ac:dyDescent="0.3">
      <c r="A7" s="22">
        <v>3</v>
      </c>
      <c r="B7" s="50" t="s">
        <v>72</v>
      </c>
      <c r="C7" s="32">
        <v>44316</v>
      </c>
      <c r="D7" s="32">
        <f>'3.5'!E7</f>
        <v>48101</v>
      </c>
      <c r="E7" s="28">
        <f t="shared" si="0"/>
        <v>8.540933297228992E-2</v>
      </c>
      <c r="F7" s="2"/>
      <c r="G7" s="1"/>
    </row>
    <row r="8" spans="1:14" ht="16" customHeight="1" x14ac:dyDescent="0.3">
      <c r="A8" s="24">
        <v>4</v>
      </c>
      <c r="B8" s="51" t="s">
        <v>73</v>
      </c>
      <c r="C8" s="33">
        <v>26548</v>
      </c>
      <c r="D8" s="33">
        <f>'3.5'!E8</f>
        <v>29210</v>
      </c>
      <c r="E8" s="26">
        <f t="shared" si="0"/>
        <v>0.10027120687057406</v>
      </c>
      <c r="F8" s="2"/>
      <c r="G8" s="1"/>
    </row>
    <row r="9" spans="1:14" ht="16" customHeight="1" x14ac:dyDescent="0.3">
      <c r="A9" s="22">
        <v>5</v>
      </c>
      <c r="B9" s="50" t="s">
        <v>74</v>
      </c>
      <c r="C9" s="32">
        <v>112125</v>
      </c>
      <c r="D9" s="32">
        <f>'3.5'!E9</f>
        <v>118640</v>
      </c>
      <c r="E9" s="28">
        <f t="shared" si="0"/>
        <v>5.8104793756967671E-2</v>
      </c>
      <c r="F9" s="2"/>
      <c r="G9" s="1"/>
    </row>
    <row r="10" spans="1:14" ht="16" customHeight="1" x14ac:dyDescent="0.3">
      <c r="A10" s="24">
        <v>6</v>
      </c>
      <c r="B10" s="51" t="s">
        <v>75</v>
      </c>
      <c r="C10" s="33">
        <v>38982</v>
      </c>
      <c r="D10" s="33">
        <f>'3.5'!E10</f>
        <v>42042</v>
      </c>
      <c r="E10" s="26">
        <f t="shared" si="0"/>
        <v>7.8497768200708015E-2</v>
      </c>
      <c r="F10" s="2"/>
      <c r="G10" s="1"/>
    </row>
    <row r="11" spans="1:14" ht="16" customHeight="1" x14ac:dyDescent="0.3">
      <c r="A11" s="22">
        <v>7</v>
      </c>
      <c r="B11" s="50" t="s">
        <v>76</v>
      </c>
      <c r="C11" s="32">
        <v>17849</v>
      </c>
      <c r="D11" s="32">
        <f>'3.5'!E11</f>
        <v>22476</v>
      </c>
      <c r="E11" s="28">
        <f t="shared" si="0"/>
        <v>0.25923020897529275</v>
      </c>
      <c r="F11" s="2"/>
      <c r="G11" s="1"/>
    </row>
    <row r="12" spans="1:14" ht="16" customHeight="1" x14ac:dyDescent="0.3">
      <c r="A12" s="24">
        <v>8</v>
      </c>
      <c r="B12" s="51" t="s">
        <v>77</v>
      </c>
      <c r="C12" s="33">
        <v>10632</v>
      </c>
      <c r="D12" s="33">
        <f>'3.5'!E12</f>
        <v>12811</v>
      </c>
      <c r="E12" s="26">
        <f t="shared" si="0"/>
        <v>0.20494732881866065</v>
      </c>
      <c r="F12" s="2"/>
      <c r="G12" s="1"/>
    </row>
    <row r="13" spans="1:14" ht="16" customHeight="1" x14ac:dyDescent="0.3">
      <c r="A13" s="22">
        <v>9</v>
      </c>
      <c r="B13" s="50" t="s">
        <v>78</v>
      </c>
      <c r="C13" s="32">
        <v>6365</v>
      </c>
      <c r="D13" s="32">
        <f>'3.5'!E13</f>
        <v>6668</v>
      </c>
      <c r="E13" s="28">
        <f t="shared" si="0"/>
        <v>4.7604084838963077E-2</v>
      </c>
      <c r="F13" s="2"/>
      <c r="G13" s="1"/>
    </row>
    <row r="14" spans="1:14" ht="16" customHeight="1" x14ac:dyDescent="0.3">
      <c r="A14" s="24">
        <v>10</v>
      </c>
      <c r="B14" s="51" t="s">
        <v>79</v>
      </c>
      <c r="C14" s="33">
        <v>24003</v>
      </c>
      <c r="D14" s="33">
        <f>'3.5'!E14</f>
        <v>25761</v>
      </c>
      <c r="E14" s="26">
        <f t="shared" si="0"/>
        <v>7.3240844894388202E-2</v>
      </c>
      <c r="F14" s="2"/>
      <c r="G14" s="1"/>
    </row>
    <row r="15" spans="1:14" ht="16" customHeight="1" x14ac:dyDescent="0.3">
      <c r="A15" s="22">
        <v>11</v>
      </c>
      <c r="B15" s="50" t="s">
        <v>80</v>
      </c>
      <c r="C15" s="32">
        <v>9160</v>
      </c>
      <c r="D15" s="32">
        <f>'3.5'!E15</f>
        <v>10706</v>
      </c>
      <c r="E15" s="28">
        <f t="shared" si="0"/>
        <v>0.16877729257641921</v>
      </c>
      <c r="F15" s="2"/>
      <c r="G15" s="1"/>
    </row>
    <row r="16" spans="1:14" ht="16" customHeight="1" x14ac:dyDescent="0.3">
      <c r="A16" s="24">
        <v>12</v>
      </c>
      <c r="B16" s="51" t="s">
        <v>81</v>
      </c>
      <c r="C16" s="33">
        <v>5902</v>
      </c>
      <c r="D16" s="33">
        <f>'3.5'!E16</f>
        <v>5928</v>
      </c>
      <c r="E16" s="26">
        <f t="shared" si="0"/>
        <v>4.4052863436123352E-3</v>
      </c>
      <c r="F16" s="2"/>
      <c r="G16" s="1"/>
    </row>
    <row r="17" spans="1:7" ht="16" customHeight="1" x14ac:dyDescent="0.3">
      <c r="A17" s="22">
        <v>13</v>
      </c>
      <c r="B17" s="50" t="s">
        <v>82</v>
      </c>
      <c r="C17" s="32">
        <v>6874</v>
      </c>
      <c r="D17" s="32">
        <f>'3.5'!E17</f>
        <v>7423</v>
      </c>
      <c r="E17" s="28">
        <f t="shared" si="0"/>
        <v>7.9866162350887407E-2</v>
      </c>
      <c r="F17" s="2"/>
      <c r="G17" s="1"/>
    </row>
    <row r="18" spans="1:7" ht="20.149999999999999" customHeight="1" x14ac:dyDescent="0.3">
      <c r="A18" s="142" t="s">
        <v>107</v>
      </c>
      <c r="B18" s="143"/>
      <c r="C18" s="34">
        <f>SUM(C5:C17)</f>
        <v>724458</v>
      </c>
      <c r="D18" s="34">
        <f>'3.5'!E18</f>
        <v>783093</v>
      </c>
      <c r="E18" s="80">
        <f t="shared" si="0"/>
        <v>8.0936368982052795E-2</v>
      </c>
      <c r="F18" s="2"/>
      <c r="G18" s="1"/>
    </row>
    <row r="19" spans="1:7" ht="25" customHeight="1" x14ac:dyDescent="0.3">
      <c r="A19" s="129" t="s">
        <v>64</v>
      </c>
      <c r="B19" s="130"/>
      <c r="C19" s="130"/>
      <c r="D19" s="133" t="s">
        <v>49</v>
      </c>
      <c r="E19" s="134"/>
    </row>
    <row r="20" spans="1:7" x14ac:dyDescent="0.3">
      <c r="E20" s="35"/>
    </row>
    <row r="21" spans="1:7" x14ac:dyDescent="0.3">
      <c r="C21" s="1"/>
    </row>
  </sheetData>
  <mergeCells count="6">
    <mergeCell ref="F4:G4"/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0A646D7E-E220-489A-9A84-8DB8AEA1F664}"/>
  </hyperlinks>
  <pageMargins left="0.7" right="0.7" top="0.75" bottom="0.75" header="0.3" footer="0.3"/>
  <pageSetup scale="7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FAF6-9B6C-4489-AFC8-7BDC5133FB18}">
  <sheetPr>
    <tabColor theme="3"/>
  </sheetPr>
  <dimension ref="A1:N21"/>
  <sheetViews>
    <sheetView showGridLines="0" rightToLeft="1" view="pageBreakPreview" zoomScale="90" zoomScaleNormal="100" zoomScaleSheetLayoutView="90" workbookViewId="0">
      <selection activeCell="B21" sqref="B21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58203125" customWidth="1"/>
    <col min="6" max="6" width="34.08203125" customWidth="1"/>
    <col min="7" max="9" width="15.25" customWidth="1"/>
    <col min="10" max="10" width="21.25" customWidth="1"/>
    <col min="11" max="14" width="15.25" customWidth="1"/>
  </cols>
  <sheetData>
    <row r="1" spans="1:14" ht="39.65" customHeight="1" x14ac:dyDescent="0.3"/>
    <row r="2" spans="1:14" ht="46" customHeight="1" x14ac:dyDescent="0.3">
      <c r="A2" s="117" t="s">
        <v>34</v>
      </c>
      <c r="B2" s="117"/>
      <c r="C2" s="117"/>
      <c r="D2" s="117"/>
      <c r="E2" s="117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19" t="s">
        <v>139</v>
      </c>
    </row>
    <row r="4" spans="1:14" ht="35.15" customHeight="1" x14ac:dyDescent="0.3">
      <c r="A4" s="127" t="s">
        <v>66</v>
      </c>
      <c r="B4" s="128"/>
      <c r="C4" s="21" t="s">
        <v>40</v>
      </c>
      <c r="D4" s="21" t="s">
        <v>44</v>
      </c>
      <c r="E4" s="21" t="s">
        <v>133</v>
      </c>
      <c r="F4" s="136"/>
      <c r="G4" s="137"/>
    </row>
    <row r="5" spans="1:14" ht="16" customHeight="1" x14ac:dyDescent="0.3">
      <c r="A5" s="22">
        <v>1</v>
      </c>
      <c r="B5" s="50" t="s">
        <v>70</v>
      </c>
      <c r="C5" s="32">
        <f>'3.10'!C5+'3.11'!C5</f>
        <v>320617</v>
      </c>
      <c r="D5" s="32">
        <f>'3.6'!E5</f>
        <v>340424</v>
      </c>
      <c r="E5" s="28">
        <f t="shared" ref="E5:E18" si="0">(D5-C5)/C5</f>
        <v>6.1777759756968594E-2</v>
      </c>
      <c r="F5" s="2"/>
      <c r="G5" s="1"/>
    </row>
    <row r="6" spans="1:14" ht="16" customHeight="1" x14ac:dyDescent="0.3">
      <c r="A6" s="24">
        <v>2</v>
      </c>
      <c r="B6" s="51" t="s">
        <v>71</v>
      </c>
      <c r="C6" s="33">
        <f>'3.10'!C6+'3.11'!C6</f>
        <v>268954</v>
      </c>
      <c r="D6" s="33">
        <f>'3.6'!E6</f>
        <v>284392</v>
      </c>
      <c r="E6" s="26">
        <f t="shared" si="0"/>
        <v>5.7400150211560343E-2</v>
      </c>
      <c r="F6" s="2"/>
      <c r="G6" s="1"/>
    </row>
    <row r="7" spans="1:14" ht="16" customHeight="1" x14ac:dyDescent="0.3">
      <c r="A7" s="22">
        <v>3</v>
      </c>
      <c r="B7" s="50" t="s">
        <v>72</v>
      </c>
      <c r="C7" s="32">
        <f>'3.10'!C7+'3.11'!C7</f>
        <v>56998</v>
      </c>
      <c r="D7" s="32">
        <f>'3.6'!E7</f>
        <v>61474</v>
      </c>
      <c r="E7" s="28">
        <f t="shared" si="0"/>
        <v>7.852907119548054E-2</v>
      </c>
      <c r="F7" s="2"/>
      <c r="G7" s="1"/>
    </row>
    <row r="8" spans="1:14" ht="16" customHeight="1" x14ac:dyDescent="0.3">
      <c r="A8" s="24">
        <v>4</v>
      </c>
      <c r="B8" s="51" t="s">
        <v>73</v>
      </c>
      <c r="C8" s="33">
        <f>'3.10'!C8+'3.11'!C8</f>
        <v>32187</v>
      </c>
      <c r="D8" s="33">
        <f>'3.6'!E8</f>
        <v>35318</v>
      </c>
      <c r="E8" s="26">
        <f t="shared" si="0"/>
        <v>9.7275297480349215E-2</v>
      </c>
      <c r="F8" s="2"/>
      <c r="G8" s="1"/>
    </row>
    <row r="9" spans="1:14" ht="16" customHeight="1" x14ac:dyDescent="0.3">
      <c r="A9" s="22">
        <v>5</v>
      </c>
      <c r="B9" s="50" t="s">
        <v>74</v>
      </c>
      <c r="C9" s="32">
        <f>'3.10'!C9+'3.11'!C9</f>
        <v>146902</v>
      </c>
      <c r="D9" s="32">
        <f>'3.6'!E9</f>
        <v>152805</v>
      </c>
      <c r="E9" s="28">
        <f t="shared" si="0"/>
        <v>4.0183251419313559E-2</v>
      </c>
      <c r="F9" s="2"/>
      <c r="G9" s="1"/>
    </row>
    <row r="10" spans="1:14" ht="16" customHeight="1" x14ac:dyDescent="0.3">
      <c r="A10" s="24">
        <v>6</v>
      </c>
      <c r="B10" s="51" t="s">
        <v>75</v>
      </c>
      <c r="C10" s="33">
        <f>'3.10'!C10+'3.11'!C10</f>
        <v>46522</v>
      </c>
      <c r="D10" s="33">
        <f>'3.6'!E10</f>
        <v>49351</v>
      </c>
      <c r="E10" s="26">
        <f t="shared" si="0"/>
        <v>6.0809939383517475E-2</v>
      </c>
      <c r="F10" s="2"/>
      <c r="G10" s="1"/>
    </row>
    <row r="11" spans="1:14" ht="16" customHeight="1" x14ac:dyDescent="0.3">
      <c r="A11" s="22">
        <v>7</v>
      </c>
      <c r="B11" s="50" t="s">
        <v>76</v>
      </c>
      <c r="C11" s="32">
        <f>'3.10'!C11+'3.11'!C11</f>
        <v>21618</v>
      </c>
      <c r="D11" s="32">
        <f>'3.6'!E11</f>
        <v>27146</v>
      </c>
      <c r="E11" s="28">
        <f t="shared" si="0"/>
        <v>0.25571283189934313</v>
      </c>
      <c r="F11" s="2"/>
      <c r="G11" s="1"/>
    </row>
    <row r="12" spans="1:14" ht="16" customHeight="1" x14ac:dyDescent="0.3">
      <c r="A12" s="24">
        <v>8</v>
      </c>
      <c r="B12" s="51" t="s">
        <v>77</v>
      </c>
      <c r="C12" s="33">
        <f>'3.10'!C12+'3.11'!C12</f>
        <v>12477</v>
      </c>
      <c r="D12" s="33">
        <f>'3.6'!E12</f>
        <v>15612</v>
      </c>
      <c r="E12" s="26">
        <f t="shared" si="0"/>
        <v>0.25126232267371962</v>
      </c>
      <c r="F12" s="2"/>
      <c r="G12" s="1"/>
    </row>
    <row r="13" spans="1:14" ht="16" customHeight="1" x14ac:dyDescent="0.3">
      <c r="A13" s="22">
        <v>9</v>
      </c>
      <c r="B13" s="50" t="s">
        <v>78</v>
      </c>
      <c r="C13" s="32">
        <f>'3.10'!C13+'3.11'!C13</f>
        <v>7252</v>
      </c>
      <c r="D13" s="32">
        <f>'3.6'!E13</f>
        <v>7490</v>
      </c>
      <c r="E13" s="28">
        <f t="shared" si="0"/>
        <v>3.2818532818532815E-2</v>
      </c>
      <c r="F13" s="2"/>
      <c r="G13" s="1"/>
    </row>
    <row r="14" spans="1:14" ht="16" customHeight="1" x14ac:dyDescent="0.3">
      <c r="A14" s="24">
        <v>10</v>
      </c>
      <c r="B14" s="51" t="s">
        <v>79</v>
      </c>
      <c r="C14" s="33">
        <f>'3.10'!C14+'3.11'!C14</f>
        <v>27523</v>
      </c>
      <c r="D14" s="33">
        <f>'3.6'!E14</f>
        <v>29032</v>
      </c>
      <c r="E14" s="26">
        <f t="shared" si="0"/>
        <v>5.4826872070631832E-2</v>
      </c>
      <c r="F14" s="2"/>
      <c r="G14" s="1"/>
    </row>
    <row r="15" spans="1:14" ht="16" customHeight="1" x14ac:dyDescent="0.3">
      <c r="A15" s="22">
        <v>11</v>
      </c>
      <c r="B15" s="50" t="s">
        <v>80</v>
      </c>
      <c r="C15" s="32">
        <f>'3.10'!C15+'3.11'!C15</f>
        <v>10419</v>
      </c>
      <c r="D15" s="32">
        <f>'3.6'!E15</f>
        <v>12109</v>
      </c>
      <c r="E15" s="28">
        <f t="shared" si="0"/>
        <v>0.16220366637873115</v>
      </c>
      <c r="F15" s="2"/>
      <c r="G15" s="1"/>
    </row>
    <row r="16" spans="1:14" ht="16" customHeight="1" x14ac:dyDescent="0.3">
      <c r="A16" s="24">
        <v>12</v>
      </c>
      <c r="B16" s="51" t="s">
        <v>81</v>
      </c>
      <c r="C16" s="33">
        <f>'3.10'!C16+'3.11'!C16</f>
        <v>7039</v>
      </c>
      <c r="D16" s="33">
        <f>'3.6'!E16</f>
        <v>6943</v>
      </c>
      <c r="E16" s="26">
        <f t="shared" si="0"/>
        <v>-1.3638300895013496E-2</v>
      </c>
      <c r="F16" s="2"/>
      <c r="G16" s="1"/>
    </row>
    <row r="17" spans="1:7" ht="16" customHeight="1" x14ac:dyDescent="0.3">
      <c r="A17" s="22">
        <v>13</v>
      </c>
      <c r="B17" s="50" t="s">
        <v>82</v>
      </c>
      <c r="C17" s="32">
        <f>'3.10'!C17+'3.11'!C17</f>
        <v>8023</v>
      </c>
      <c r="D17" s="32">
        <f>'3.6'!E17</f>
        <v>8478</v>
      </c>
      <c r="E17" s="28">
        <f t="shared" si="0"/>
        <v>5.6711953134737626E-2</v>
      </c>
      <c r="F17" s="2"/>
      <c r="G17" s="1"/>
    </row>
    <row r="18" spans="1:7" ht="20.149999999999999" customHeight="1" x14ac:dyDescent="0.3">
      <c r="A18" s="142" t="s">
        <v>107</v>
      </c>
      <c r="B18" s="143"/>
      <c r="C18" s="34">
        <f>SUM(C5:C17)</f>
        <v>966531</v>
      </c>
      <c r="D18" s="34">
        <f>SUM(D5:D17)</f>
        <v>1030574</v>
      </c>
      <c r="E18" s="80">
        <f t="shared" si="0"/>
        <v>6.6260678653866256E-2</v>
      </c>
      <c r="F18" s="2"/>
      <c r="G18" s="1"/>
    </row>
    <row r="19" spans="1:7" ht="25" customHeight="1" x14ac:dyDescent="0.3">
      <c r="A19" s="129" t="s">
        <v>64</v>
      </c>
      <c r="B19" s="130"/>
      <c r="C19" s="130"/>
      <c r="D19" s="133" t="s">
        <v>49</v>
      </c>
      <c r="E19" s="134"/>
      <c r="G19" s="1"/>
    </row>
    <row r="20" spans="1:7" x14ac:dyDescent="0.3">
      <c r="E20" s="35"/>
    </row>
    <row r="21" spans="1:7" x14ac:dyDescent="0.3">
      <c r="C21" s="1"/>
    </row>
  </sheetData>
  <mergeCells count="6">
    <mergeCell ref="F4:G4"/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4F837A91-EDCE-4C5F-97F9-6970856B1935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A54B-4343-4CD2-A34E-AB54E28623D5}">
  <sheetPr>
    <tabColor theme="3" tint="0.79998168889431442"/>
  </sheetPr>
  <dimension ref="A1:M15"/>
  <sheetViews>
    <sheetView showGridLines="0" rightToLeft="1" view="pageBreakPreview" topLeftCell="B1" zoomScale="80" zoomScaleNormal="100" zoomScaleSheetLayoutView="80" workbookViewId="0">
      <selection activeCell="J5" sqref="J5"/>
    </sheetView>
  </sheetViews>
  <sheetFormatPr defaultColWidth="8.75" defaultRowHeight="14" x14ac:dyDescent="0.3"/>
  <cols>
    <col min="1" max="1" width="7.58203125" customWidth="1"/>
    <col min="2" max="2" width="44.58203125" customWidth="1"/>
    <col min="3" max="5" width="15.25" customWidth="1"/>
    <col min="6" max="6" width="14.08203125" customWidth="1"/>
    <col min="7" max="7" width="13.83203125" customWidth="1"/>
    <col min="8" max="10" width="13.58203125" customWidth="1"/>
  </cols>
  <sheetData>
    <row r="1" spans="1:13" ht="40.5" customHeight="1" x14ac:dyDescent="0.3"/>
    <row r="2" spans="1:13" ht="46" customHeight="1" x14ac:dyDescent="0.3">
      <c r="A2" s="119" t="s">
        <v>6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3" x14ac:dyDescent="0.3">
      <c r="A3" s="43" t="s">
        <v>50</v>
      </c>
      <c r="G3" s="13"/>
      <c r="H3" s="13"/>
      <c r="I3" s="13"/>
      <c r="J3" s="13"/>
    </row>
    <row r="4" spans="1:13" ht="35.15" customHeight="1" x14ac:dyDescent="0.3">
      <c r="A4" s="114" t="s">
        <v>36</v>
      </c>
      <c r="B4" s="114"/>
      <c r="C4" s="21" t="s">
        <v>37</v>
      </c>
      <c r="D4" s="21" t="s">
        <v>38</v>
      </c>
      <c r="E4" s="21" t="s">
        <v>39</v>
      </c>
      <c r="F4" s="21" t="s">
        <v>40</v>
      </c>
      <c r="G4" s="21" t="s">
        <v>41</v>
      </c>
      <c r="H4" s="21" t="s">
        <v>42</v>
      </c>
      <c r="I4" s="21" t="s">
        <v>43</v>
      </c>
      <c r="J4" s="21" t="s">
        <v>44</v>
      </c>
      <c r="K4" s="102"/>
      <c r="L4" s="102"/>
    </row>
    <row r="5" spans="1:13" ht="16" customHeight="1" x14ac:dyDescent="0.5">
      <c r="A5" s="22">
        <v>1</v>
      </c>
      <c r="B5" s="23" t="s">
        <v>140</v>
      </c>
      <c r="C5" s="56">
        <v>0.54460763043832539</v>
      </c>
      <c r="D5" s="56">
        <v>0.52353589509802556</v>
      </c>
      <c r="E5" s="56">
        <v>0.5795779464070433</v>
      </c>
      <c r="F5" s="56">
        <v>0.55865316178156532</v>
      </c>
      <c r="G5" s="56">
        <v>0.50674651881138022</v>
      </c>
      <c r="H5" s="42">
        <v>0.50156112321655677</v>
      </c>
      <c r="I5" s="42">
        <v>0.57439453123044304</v>
      </c>
      <c r="J5" s="42">
        <v>0.55939881593269059</v>
      </c>
      <c r="K5" s="103"/>
      <c r="L5" s="102"/>
    </row>
    <row r="6" spans="1:13" ht="16" customHeight="1" x14ac:dyDescent="0.5">
      <c r="A6" s="24">
        <v>2</v>
      </c>
      <c r="B6" s="25" t="s">
        <v>51</v>
      </c>
      <c r="C6" s="55">
        <v>0.60916603339764586</v>
      </c>
      <c r="D6" s="55">
        <v>0.55418166864552643</v>
      </c>
      <c r="E6" s="55">
        <v>0.46130983553685667</v>
      </c>
      <c r="F6" s="55">
        <v>0.55953774737260131</v>
      </c>
      <c r="G6" s="55">
        <v>0.62985205711358627</v>
      </c>
      <c r="H6" s="26">
        <v>0.53237836630877644</v>
      </c>
      <c r="I6" s="26">
        <v>0.49063111481446298</v>
      </c>
      <c r="J6" s="26">
        <v>0.57315758171605946</v>
      </c>
      <c r="K6" s="103"/>
      <c r="L6" s="102"/>
    </row>
    <row r="7" spans="1:13" ht="14.15" customHeight="1" x14ac:dyDescent="0.3">
      <c r="A7" s="115" t="s">
        <v>48</v>
      </c>
      <c r="B7" s="116"/>
      <c r="C7" s="27"/>
      <c r="H7" s="118" t="s">
        <v>49</v>
      </c>
      <c r="I7" s="118"/>
      <c r="J7" s="118"/>
      <c r="K7" s="102"/>
      <c r="L7" s="102"/>
    </row>
    <row r="8" spans="1:13" ht="14.15" customHeight="1" x14ac:dyDescent="0.5">
      <c r="A8" s="10"/>
    </row>
    <row r="10" spans="1:13" x14ac:dyDescent="0.3">
      <c r="C10" s="13"/>
      <c r="I10" s="9"/>
      <c r="J10" s="9"/>
      <c r="K10" s="9"/>
      <c r="L10" s="9"/>
      <c r="M10" s="9"/>
    </row>
    <row r="11" spans="1:13" x14ac:dyDescent="0.3">
      <c r="I11" s="9"/>
      <c r="J11" s="9"/>
      <c r="K11" s="9"/>
      <c r="L11" s="9"/>
      <c r="M11" s="9"/>
    </row>
    <row r="12" spans="1:13" ht="27.5" x14ac:dyDescent="0.55000000000000004">
      <c r="B12" s="12"/>
      <c r="G12" s="13"/>
      <c r="I12" s="9"/>
      <c r="J12" s="9"/>
      <c r="K12" s="9"/>
      <c r="L12" s="9"/>
      <c r="M12" s="9"/>
    </row>
    <row r="13" spans="1:13" x14ac:dyDescent="0.3">
      <c r="G13" s="13"/>
    </row>
    <row r="14" spans="1:13" x14ac:dyDescent="0.3">
      <c r="G14" s="13"/>
      <c r="H14" s="9"/>
      <c r="I14" s="9"/>
      <c r="J14" s="9"/>
    </row>
    <row r="15" spans="1:13" x14ac:dyDescent="0.3">
      <c r="H15" s="9"/>
      <c r="I15" s="9"/>
      <c r="J15" s="9"/>
    </row>
  </sheetData>
  <mergeCells count="4">
    <mergeCell ref="A7:B7"/>
    <mergeCell ref="A4:B4"/>
    <mergeCell ref="H7:J7"/>
    <mergeCell ref="A2:J2"/>
  </mergeCells>
  <hyperlinks>
    <hyperlink ref="H7" location="'القائمة الرئيسية'!A1" display="العودة للقائمة الرئيسية" xr:uid="{C1F0D59F-4365-4D9F-8CE1-1537F21EE1E1}"/>
  </hyperlinks>
  <pageMargins left="0.7" right="0.7" top="0.75" bottom="0.75" header="0.3" footer="0.3"/>
  <pageSetup scale="48" orientation="portrait" r:id="rId1"/>
  <headerFooter>
    <oddFooter>&amp;C_x000D_&amp;1#&amp;"Calibri"&amp;11&amp;Kffa500 CONFIDENTIAL▮▮مقيّد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7E7B-80F6-4E88-A915-AB1F0AAB76F0}">
  <sheetPr>
    <tabColor theme="3" tint="0.79998168889431442"/>
  </sheetPr>
  <dimension ref="A1:L14"/>
  <sheetViews>
    <sheetView showGridLines="0" rightToLeft="1" view="pageBreakPreview" zoomScale="80" zoomScaleNormal="100" zoomScaleSheetLayoutView="80" workbookViewId="0">
      <selection activeCell="C28" sqref="C28"/>
    </sheetView>
  </sheetViews>
  <sheetFormatPr defaultColWidth="8.75" defaultRowHeight="14" x14ac:dyDescent="0.3"/>
  <cols>
    <col min="1" max="1" width="7.58203125" customWidth="1"/>
    <col min="2" max="2" width="48.75" customWidth="1"/>
    <col min="3" max="5" width="15.25" customWidth="1"/>
    <col min="6" max="6" width="14.08203125" customWidth="1"/>
    <col min="7" max="7" width="15.25" customWidth="1"/>
    <col min="8" max="10" width="13.58203125" customWidth="1"/>
  </cols>
  <sheetData>
    <row r="1" spans="1:12" ht="37.5" customHeight="1" x14ac:dyDescent="0.3"/>
    <row r="2" spans="1:12" ht="46" customHeight="1" x14ac:dyDescent="0.3">
      <c r="A2" s="117" t="s">
        <v>7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2" x14ac:dyDescent="0.3">
      <c r="A3" s="59" t="s">
        <v>52</v>
      </c>
      <c r="C3" s="60"/>
      <c r="D3" s="60"/>
      <c r="H3" s="1"/>
      <c r="I3" s="1"/>
      <c r="J3" s="60" t="s">
        <v>53</v>
      </c>
    </row>
    <row r="4" spans="1:12" ht="35.15" customHeight="1" x14ac:dyDescent="0.3">
      <c r="A4" s="114" t="s">
        <v>36</v>
      </c>
      <c r="B4" s="114"/>
      <c r="C4" s="20" t="s">
        <v>37</v>
      </c>
      <c r="D4" s="20" t="s">
        <v>38</v>
      </c>
      <c r="E4" s="20" t="s">
        <v>39</v>
      </c>
      <c r="F4" s="20" t="s">
        <v>40</v>
      </c>
      <c r="G4" s="20" t="s">
        <v>41</v>
      </c>
      <c r="H4" s="20" t="s">
        <v>42</v>
      </c>
      <c r="I4" s="20" t="s">
        <v>43</v>
      </c>
      <c r="J4" s="20" t="s">
        <v>44</v>
      </c>
      <c r="K4" s="102"/>
      <c r="L4" s="102"/>
    </row>
    <row r="5" spans="1:12" ht="16" customHeight="1" x14ac:dyDescent="0.5">
      <c r="A5" s="62">
        <v>1</v>
      </c>
      <c r="B5" s="63" t="s">
        <v>141</v>
      </c>
      <c r="C5" s="105">
        <v>194.74222774881952</v>
      </c>
      <c r="D5" s="105">
        <v>198.59381714601886</v>
      </c>
      <c r="E5" s="105">
        <v>199.95253759318527</v>
      </c>
      <c r="F5" s="105">
        <v>219.62684156199603</v>
      </c>
      <c r="G5" s="105">
        <v>208.58491831529764</v>
      </c>
      <c r="H5" s="65">
        <v>201.49284388580494</v>
      </c>
      <c r="I5" s="65">
        <v>208.197335460575</v>
      </c>
      <c r="J5" s="65">
        <v>207.09966718011592</v>
      </c>
      <c r="K5" s="106"/>
      <c r="L5" s="102"/>
    </row>
    <row r="6" spans="1:12" ht="16" customHeight="1" x14ac:dyDescent="0.5">
      <c r="A6" s="24">
        <v>2</v>
      </c>
      <c r="B6" s="25" t="s">
        <v>54</v>
      </c>
      <c r="C6" s="94">
        <v>494.01818306225505</v>
      </c>
      <c r="D6" s="94">
        <v>668.76487715889334</v>
      </c>
      <c r="E6" s="94">
        <v>353.65926004258586</v>
      </c>
      <c r="F6" s="94">
        <v>440.05704382192329</v>
      </c>
      <c r="G6" s="94">
        <v>477.46478609725335</v>
      </c>
      <c r="H6" s="33">
        <v>643.44068765803081</v>
      </c>
      <c r="I6" s="33">
        <v>340.903882937444</v>
      </c>
      <c r="J6" s="33">
        <v>388.60027745879563</v>
      </c>
      <c r="K6" s="106"/>
      <c r="L6" s="102"/>
    </row>
    <row r="7" spans="1:12" ht="14.15" customHeight="1" x14ac:dyDescent="0.3">
      <c r="A7" s="115" t="s">
        <v>48</v>
      </c>
      <c r="B7" s="116"/>
      <c r="C7" s="27"/>
      <c r="J7" s="76" t="s">
        <v>49</v>
      </c>
      <c r="K7" s="102"/>
      <c r="L7" s="102"/>
    </row>
    <row r="8" spans="1:12" ht="14.15" customHeight="1" x14ac:dyDescent="0.5">
      <c r="A8" s="10"/>
    </row>
    <row r="10" spans="1:12" x14ac:dyDescent="0.3">
      <c r="C10" s="9"/>
      <c r="I10" s="9"/>
    </row>
    <row r="11" spans="1:12" x14ac:dyDescent="0.3">
      <c r="C11" s="9"/>
      <c r="H11" s="13"/>
      <c r="I11" s="13"/>
    </row>
    <row r="12" spans="1:12" x14ac:dyDescent="0.3">
      <c r="F12" s="9"/>
      <c r="G12" s="1"/>
      <c r="H12" s="13"/>
      <c r="I12" s="13"/>
    </row>
    <row r="13" spans="1:12" x14ac:dyDescent="0.3">
      <c r="C13" s="9"/>
      <c r="F13" s="9"/>
      <c r="G13" s="1"/>
      <c r="H13" s="9"/>
      <c r="I13" s="9"/>
      <c r="J13" s="9"/>
    </row>
    <row r="14" spans="1:12" ht="27.5" x14ac:dyDescent="0.55000000000000004">
      <c r="B14" s="12"/>
      <c r="C14" s="9"/>
      <c r="H14" s="9"/>
      <c r="I14" s="9"/>
      <c r="J14" s="9"/>
    </row>
  </sheetData>
  <mergeCells count="3">
    <mergeCell ref="A4:B4"/>
    <mergeCell ref="A7:B7"/>
    <mergeCell ref="A2:J2"/>
  </mergeCells>
  <hyperlinks>
    <hyperlink ref="J7" location="'القائمة الرئيسية'!A1" display="العودة للقائمة الرئيسية" xr:uid="{2CE83F71-87E8-4C9B-AD99-2AD7E4FA339B}"/>
  </hyperlinks>
  <pageMargins left="0.7" right="0.7" top="0.75" bottom="0.75" header="0.3" footer="0.3"/>
  <pageSetup scale="47" orientation="portrait" r:id="rId1"/>
  <headerFooter>
    <oddFooter>&amp;C_x000D_&amp;1#&amp;"Calibri"&amp;11&amp;Kffa500 CONFIDENTIAL▮▮مقيّد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CD68-76BC-4E87-8BC4-365CDA2172C5}">
  <sheetPr>
    <tabColor theme="3" tint="0.79998168889431442"/>
  </sheetPr>
  <dimension ref="A1:L14"/>
  <sheetViews>
    <sheetView showGridLines="0" rightToLeft="1" view="pageBreakPreview" zoomScale="80" zoomScaleNormal="100" zoomScaleSheetLayoutView="80" workbookViewId="0">
      <selection activeCell="B30" sqref="B30"/>
    </sheetView>
  </sheetViews>
  <sheetFormatPr defaultColWidth="8.75" defaultRowHeight="14" x14ac:dyDescent="0.3"/>
  <cols>
    <col min="1" max="1" width="7.58203125" customWidth="1"/>
    <col min="2" max="2" width="43.25" customWidth="1"/>
    <col min="3" max="5" width="15.25" customWidth="1"/>
    <col min="6" max="6" width="14.08203125" customWidth="1"/>
    <col min="7" max="7" width="14.83203125" customWidth="1"/>
    <col min="8" max="10" width="13.58203125" customWidth="1"/>
  </cols>
  <sheetData>
    <row r="1" spans="1:12" ht="38.15" customHeight="1" x14ac:dyDescent="0.3"/>
    <row r="2" spans="1:12" ht="46" customHeight="1" x14ac:dyDescent="0.3">
      <c r="A2" s="119" t="s">
        <v>8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2" x14ac:dyDescent="0.3">
      <c r="A3" s="43" t="s">
        <v>55</v>
      </c>
      <c r="B3" s="59"/>
      <c r="C3" s="60"/>
      <c r="D3" s="60"/>
      <c r="H3" s="52"/>
      <c r="I3" s="52"/>
      <c r="J3" s="61" t="s">
        <v>56</v>
      </c>
    </row>
    <row r="4" spans="1:12" ht="35.15" customHeight="1" x14ac:dyDescent="0.3">
      <c r="A4" s="114" t="s">
        <v>36</v>
      </c>
      <c r="B4" s="114"/>
      <c r="C4" s="20" t="s">
        <v>37</v>
      </c>
      <c r="D4" s="20" t="s">
        <v>38</v>
      </c>
      <c r="E4" s="20" t="s">
        <v>39</v>
      </c>
      <c r="F4" s="20" t="s">
        <v>40</v>
      </c>
      <c r="G4" s="20" t="s">
        <v>41</v>
      </c>
      <c r="H4" s="20" t="s">
        <v>42</v>
      </c>
      <c r="I4" s="20" t="s">
        <v>43</v>
      </c>
      <c r="J4" s="20" t="s">
        <v>44</v>
      </c>
      <c r="K4" s="102"/>
      <c r="L4" s="102"/>
    </row>
    <row r="5" spans="1:12" ht="16" customHeight="1" x14ac:dyDescent="0.5">
      <c r="A5" s="62">
        <v>1</v>
      </c>
      <c r="B5" s="63" t="s">
        <v>57</v>
      </c>
      <c r="C5" s="104">
        <v>2.1898689815651249</v>
      </c>
      <c r="D5" s="104">
        <v>2.1147019905453526</v>
      </c>
      <c r="E5" s="104">
        <v>2.1123318748609754</v>
      </c>
      <c r="F5" s="104">
        <v>2.1386760784333556</v>
      </c>
      <c r="G5" s="104">
        <v>2.1249840980506516</v>
      </c>
      <c r="H5" s="64">
        <v>2.0313327032400248</v>
      </c>
      <c r="I5" s="64">
        <v>2.1072149979526098</v>
      </c>
      <c r="J5" s="64">
        <v>2.2158398006727769</v>
      </c>
      <c r="K5" s="106"/>
      <c r="L5" s="102"/>
    </row>
    <row r="6" spans="1:12" ht="16" customHeight="1" x14ac:dyDescent="0.5">
      <c r="A6" s="24">
        <v>2</v>
      </c>
      <c r="B6" s="25" t="s">
        <v>58</v>
      </c>
      <c r="C6" s="97">
        <v>4.1176123412766046</v>
      </c>
      <c r="D6" s="97">
        <v>5.1626716351019857</v>
      </c>
      <c r="E6" s="97">
        <v>4.1509486322610201</v>
      </c>
      <c r="F6" s="97">
        <v>3.6377577014076143</v>
      </c>
      <c r="G6" s="97">
        <v>4.0995620019769303</v>
      </c>
      <c r="H6" s="30">
        <v>4.8304026392878816</v>
      </c>
      <c r="I6" s="30">
        <v>4.1089824208470498</v>
      </c>
      <c r="J6" s="30">
        <v>3.8102229795850238</v>
      </c>
      <c r="K6" s="106"/>
      <c r="L6" s="102"/>
    </row>
    <row r="7" spans="1:12" ht="14.15" customHeight="1" x14ac:dyDescent="0.3">
      <c r="A7" s="115" t="s">
        <v>48</v>
      </c>
      <c r="B7" s="116"/>
      <c r="C7" s="27"/>
      <c r="H7" s="118" t="s">
        <v>49</v>
      </c>
      <c r="I7" s="118"/>
      <c r="J7" s="118"/>
      <c r="K7" s="102"/>
      <c r="L7" s="102"/>
    </row>
    <row r="8" spans="1:12" ht="14.15" customHeight="1" x14ac:dyDescent="0.5">
      <c r="A8" s="10"/>
    </row>
    <row r="10" spans="1:12" x14ac:dyDescent="0.3">
      <c r="D10" s="9"/>
      <c r="H10" s="9"/>
    </row>
    <row r="11" spans="1:12" x14ac:dyDescent="0.3">
      <c r="D11" s="9"/>
      <c r="H11" s="9"/>
    </row>
    <row r="12" spans="1:12" x14ac:dyDescent="0.3">
      <c r="F12" s="9"/>
      <c r="G12" s="52"/>
    </row>
    <row r="13" spans="1:12" x14ac:dyDescent="0.3">
      <c r="D13" s="9"/>
      <c r="F13" s="9"/>
      <c r="G13" s="85"/>
      <c r="H13" s="9"/>
      <c r="I13" s="9"/>
      <c r="J13" s="9"/>
    </row>
    <row r="14" spans="1:12" ht="27.5" x14ac:dyDescent="0.55000000000000004">
      <c r="B14" s="12"/>
      <c r="H14" s="9"/>
      <c r="I14" s="9"/>
      <c r="J14" s="9"/>
    </row>
  </sheetData>
  <mergeCells count="4">
    <mergeCell ref="A4:B4"/>
    <mergeCell ref="A7:B7"/>
    <mergeCell ref="A2:J2"/>
    <mergeCell ref="H7:J7"/>
  </mergeCells>
  <hyperlinks>
    <hyperlink ref="H7" location="'القائمة الرئيسية'!A1" display="العودة للقائمة الرئيسية" xr:uid="{6892C322-9E91-476F-B4FE-DA19D0EF12E4}"/>
  </hyperlinks>
  <pageMargins left="0.7" right="0.7" top="0.75" bottom="0.75" header="0.3" footer="0.3"/>
  <pageSetup scale="48" orientation="portrait" r:id="rId1"/>
  <headerFooter>
    <oddFooter>&amp;C_x000D_&amp;1#&amp;"Calibri"&amp;11&amp;Kffa500 CONFIDENTIAL▮▮مقيّد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E3E8-1E47-4DA6-A281-F2885D089807}">
  <sheetPr>
    <tabColor theme="3" tint="0.79998168889431442"/>
  </sheetPr>
  <dimension ref="A1:L16"/>
  <sheetViews>
    <sheetView showGridLines="0" rightToLeft="1" view="pageBreakPreview" zoomScale="80" zoomScaleNormal="100" zoomScaleSheetLayoutView="80" workbookViewId="0">
      <selection activeCell="J5" sqref="J5:J8"/>
    </sheetView>
  </sheetViews>
  <sheetFormatPr defaultColWidth="8.75" defaultRowHeight="14" x14ac:dyDescent="0.3"/>
  <cols>
    <col min="1" max="1" width="7.58203125" customWidth="1"/>
    <col min="2" max="2" width="43.83203125" customWidth="1"/>
    <col min="3" max="10" width="14.08203125" customWidth="1"/>
    <col min="11" max="11" width="13.08203125" customWidth="1"/>
  </cols>
  <sheetData>
    <row r="1" spans="1:12" ht="42" customHeight="1" x14ac:dyDescent="0.3"/>
    <row r="2" spans="1:12" ht="46" customHeight="1" x14ac:dyDescent="0.3">
      <c r="A2" s="119" t="s">
        <v>9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2" x14ac:dyDescent="0.3">
      <c r="A3" s="19" t="s">
        <v>59</v>
      </c>
      <c r="J3" s="52"/>
    </row>
    <row r="4" spans="1:12" ht="35.15" customHeight="1" x14ac:dyDescent="0.3">
      <c r="A4" s="120" t="s">
        <v>36</v>
      </c>
      <c r="B4" s="121"/>
      <c r="C4" s="20" t="s">
        <v>37</v>
      </c>
      <c r="D4" s="20" t="s">
        <v>38</v>
      </c>
      <c r="E4" s="20" t="s">
        <v>39</v>
      </c>
      <c r="F4" s="20" t="s">
        <v>40</v>
      </c>
      <c r="G4" s="20" t="s">
        <v>41</v>
      </c>
      <c r="H4" s="20" t="s">
        <v>42</v>
      </c>
      <c r="I4" s="20" t="s">
        <v>43</v>
      </c>
      <c r="J4" s="20" t="s">
        <v>44</v>
      </c>
    </row>
    <row r="5" spans="1:12" ht="16" customHeight="1" x14ac:dyDescent="0.3">
      <c r="A5" s="22">
        <v>1</v>
      </c>
      <c r="B5" s="70" t="s">
        <v>60</v>
      </c>
      <c r="C5" s="22">
        <v>247713</v>
      </c>
      <c r="D5" s="32">
        <v>245905</v>
      </c>
      <c r="E5" s="32">
        <v>240771</v>
      </c>
      <c r="F5" s="32">
        <v>242073</v>
      </c>
      <c r="G5" s="32">
        <v>243369</v>
      </c>
      <c r="H5" s="22">
        <v>247600</v>
      </c>
      <c r="I5" s="22">
        <v>245171</v>
      </c>
      <c r="J5" s="22">
        <v>247481</v>
      </c>
      <c r="K5" s="1"/>
    </row>
    <row r="6" spans="1:12" ht="16" customHeight="1" x14ac:dyDescent="0.5">
      <c r="A6" s="24">
        <v>2</v>
      </c>
      <c r="B6" s="25" t="s">
        <v>61</v>
      </c>
      <c r="C6" s="53">
        <v>696586</v>
      </c>
      <c r="D6" s="53">
        <v>713270</v>
      </c>
      <c r="E6" s="53">
        <v>707858</v>
      </c>
      <c r="F6" s="53">
        <v>724458</v>
      </c>
      <c r="G6" s="54">
        <v>739884</v>
      </c>
      <c r="H6" s="24">
        <v>749757</v>
      </c>
      <c r="I6" s="24">
        <v>764520</v>
      </c>
      <c r="J6" s="24">
        <v>783093</v>
      </c>
    </row>
    <row r="7" spans="1:12" ht="16" customHeight="1" x14ac:dyDescent="0.3">
      <c r="A7" s="125" t="s">
        <v>62</v>
      </c>
      <c r="B7" s="126"/>
      <c r="C7" s="66">
        <v>944299</v>
      </c>
      <c r="D7" s="66">
        <v>959175</v>
      </c>
      <c r="E7" s="66">
        <v>948629</v>
      </c>
      <c r="F7" s="66">
        <v>966531</v>
      </c>
      <c r="G7" s="66">
        <v>983253</v>
      </c>
      <c r="H7" s="66">
        <v>997357</v>
      </c>
      <c r="I7" s="66">
        <v>1009691</v>
      </c>
      <c r="J7" s="66">
        <v>1030574</v>
      </c>
    </row>
    <row r="8" spans="1:12" ht="16" customHeight="1" x14ac:dyDescent="0.3">
      <c r="A8" s="125" t="s">
        <v>63</v>
      </c>
      <c r="B8" s="126"/>
      <c r="C8" s="69">
        <v>0.13437375238139615</v>
      </c>
      <c r="D8" s="69">
        <v>0.13355122892068705</v>
      </c>
      <c r="E8" s="69">
        <v>0.132891783826976</v>
      </c>
      <c r="F8" s="69">
        <v>0.13301073633437521</v>
      </c>
      <c r="G8" s="69">
        <v>0.13160498874653828</v>
      </c>
      <c r="H8" s="69">
        <v>0.13208008767171633</v>
      </c>
      <c r="I8" s="69">
        <v>0.13274655315339048</v>
      </c>
      <c r="J8" s="69">
        <v>0.13259600960241574</v>
      </c>
      <c r="K8" s="3"/>
      <c r="L8" s="9"/>
    </row>
    <row r="9" spans="1:12" ht="14.15" customHeight="1" x14ac:dyDescent="0.3">
      <c r="A9" s="122" t="s">
        <v>64</v>
      </c>
      <c r="B9" s="123"/>
      <c r="C9" s="124"/>
      <c r="H9" s="118" t="s">
        <v>49</v>
      </c>
      <c r="I9" s="118"/>
      <c r="J9" s="118"/>
      <c r="L9" s="9"/>
    </row>
    <row r="10" spans="1:12" x14ac:dyDescent="0.3">
      <c r="C10" s="49"/>
      <c r="D10" s="49"/>
      <c r="E10" s="49"/>
      <c r="F10" s="49"/>
      <c r="G10" s="49"/>
    </row>
    <row r="11" spans="1:12" x14ac:dyDescent="0.3">
      <c r="B11" s="11"/>
    </row>
    <row r="12" spans="1:12" x14ac:dyDescent="0.3">
      <c r="B12" s="11"/>
    </row>
    <row r="14" spans="1:12" x14ac:dyDescent="0.3">
      <c r="H14" s="9"/>
    </row>
    <row r="16" spans="1:12" ht="27.5" x14ac:dyDescent="0.55000000000000004">
      <c r="B16" s="12"/>
    </row>
  </sheetData>
  <mergeCells count="6">
    <mergeCell ref="A4:B4"/>
    <mergeCell ref="A9:C9"/>
    <mergeCell ref="A7:B7"/>
    <mergeCell ref="A8:B8"/>
    <mergeCell ref="A2:J2"/>
    <mergeCell ref="H9:J9"/>
  </mergeCells>
  <hyperlinks>
    <hyperlink ref="H9" location="'القائمة الرئيسية'!A1" display="العودة للقائمة الرئيسية" xr:uid="{D48C61F5-8FA5-448F-BDF7-9F7C74644011}"/>
  </hyperlinks>
  <pageMargins left="0.7" right="0.7" top="0.75" bottom="0.75" header="0.3" footer="0.3"/>
  <pageSetup scale="50" orientation="portrait" r:id="rId1"/>
  <headerFooter>
    <oddFooter>&amp;C_x000D_&amp;1#&amp;"Calibri"&amp;11&amp;Kffa500 CONFIDENTIAL▮▮مقيّد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85B57-9FD3-49A0-A464-1D2308654555}">
  <sheetPr>
    <tabColor theme="3" tint="0.39997558519241921"/>
  </sheetPr>
  <dimension ref="A1:H21"/>
  <sheetViews>
    <sheetView showGridLines="0" rightToLeft="1" view="pageBreakPreview" zoomScale="80" zoomScaleNormal="100" zoomScaleSheetLayoutView="80" workbookViewId="0">
      <selection activeCell="E37" sqref="E37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58203125" customWidth="1"/>
  </cols>
  <sheetData>
    <row r="1" spans="1:8" ht="41.15" customHeight="1" x14ac:dyDescent="0.3"/>
    <row r="2" spans="1:8" ht="46" customHeight="1" x14ac:dyDescent="0.3">
      <c r="A2" s="117" t="s">
        <v>11</v>
      </c>
      <c r="B2" s="117"/>
      <c r="C2" s="117"/>
      <c r="D2" s="117"/>
      <c r="E2" s="117"/>
    </row>
    <row r="3" spans="1:8" x14ac:dyDescent="0.3">
      <c r="A3" s="19" t="s">
        <v>65</v>
      </c>
    </row>
    <row r="4" spans="1:8" ht="35.15" customHeight="1" x14ac:dyDescent="0.3">
      <c r="A4" s="127" t="s">
        <v>66</v>
      </c>
      <c r="B4" s="128"/>
      <c r="C4" s="31" t="s">
        <v>67</v>
      </c>
      <c r="D4" s="31" t="s">
        <v>68</v>
      </c>
      <c r="E4" s="31" t="s">
        <v>69</v>
      </c>
      <c r="F4" s="131"/>
      <c r="G4" s="132"/>
      <c r="H4" s="132"/>
    </row>
    <row r="5" spans="1:8" ht="16" customHeight="1" x14ac:dyDescent="0.3">
      <c r="A5" s="22">
        <v>1</v>
      </c>
      <c r="B5" s="50" t="s">
        <v>70</v>
      </c>
      <c r="C5" s="32">
        <v>247</v>
      </c>
      <c r="D5" s="32">
        <v>961</v>
      </c>
      <c r="E5" s="32">
        <v>1208</v>
      </c>
    </row>
    <row r="6" spans="1:8" ht="16" customHeight="1" x14ac:dyDescent="0.3">
      <c r="A6" s="24">
        <v>2</v>
      </c>
      <c r="B6" s="51" t="s">
        <v>71</v>
      </c>
      <c r="C6" s="33">
        <v>1606</v>
      </c>
      <c r="D6" s="33">
        <v>632</v>
      </c>
      <c r="E6" s="33">
        <v>2238</v>
      </c>
    </row>
    <row r="7" spans="1:8" ht="16" customHeight="1" x14ac:dyDescent="0.3">
      <c r="A7" s="22">
        <v>3</v>
      </c>
      <c r="B7" s="50" t="s">
        <v>72</v>
      </c>
      <c r="C7" s="32">
        <v>445</v>
      </c>
      <c r="D7" s="32">
        <v>165</v>
      </c>
      <c r="E7" s="32">
        <v>610</v>
      </c>
    </row>
    <row r="8" spans="1:8" ht="16.5" customHeight="1" x14ac:dyDescent="0.3">
      <c r="A8" s="24">
        <v>4</v>
      </c>
      <c r="B8" s="51" t="s">
        <v>73</v>
      </c>
      <c r="C8" s="33">
        <v>31</v>
      </c>
      <c r="D8" s="33">
        <v>105</v>
      </c>
      <c r="E8" s="33">
        <v>136</v>
      </c>
    </row>
    <row r="9" spans="1:8" ht="16" customHeight="1" x14ac:dyDescent="0.3">
      <c r="A9" s="22">
        <v>5</v>
      </c>
      <c r="B9" s="50" t="s">
        <v>74</v>
      </c>
      <c r="C9" s="32">
        <v>151</v>
      </c>
      <c r="D9" s="32">
        <v>381</v>
      </c>
      <c r="E9" s="32">
        <v>532</v>
      </c>
    </row>
    <row r="10" spans="1:8" ht="16" customHeight="1" x14ac:dyDescent="0.3">
      <c r="A10" s="24">
        <v>6</v>
      </c>
      <c r="B10" s="51" t="s">
        <v>75</v>
      </c>
      <c r="C10" s="33">
        <v>109</v>
      </c>
      <c r="D10" s="33">
        <v>322</v>
      </c>
      <c r="E10" s="33">
        <v>431</v>
      </c>
    </row>
    <row r="11" spans="1:8" ht="16" customHeight="1" x14ac:dyDescent="0.3">
      <c r="A11" s="22">
        <v>7</v>
      </c>
      <c r="B11" s="50" t="s">
        <v>76</v>
      </c>
      <c r="C11" s="32">
        <v>82</v>
      </c>
      <c r="D11" s="32">
        <v>86</v>
      </c>
      <c r="E11" s="32">
        <v>168</v>
      </c>
    </row>
    <row r="12" spans="1:8" ht="16" customHeight="1" x14ac:dyDescent="0.3">
      <c r="A12" s="24">
        <v>8</v>
      </c>
      <c r="B12" s="51" t="s">
        <v>77</v>
      </c>
      <c r="C12" s="33">
        <v>14</v>
      </c>
      <c r="D12" s="33">
        <v>86</v>
      </c>
      <c r="E12" s="33">
        <v>100</v>
      </c>
    </row>
    <row r="13" spans="1:8" ht="16" customHeight="1" x14ac:dyDescent="0.3">
      <c r="A13" s="22">
        <v>9</v>
      </c>
      <c r="B13" s="50" t="s">
        <v>78</v>
      </c>
      <c r="C13" s="32">
        <v>17</v>
      </c>
      <c r="D13" s="32">
        <v>27</v>
      </c>
      <c r="E13" s="32">
        <v>44</v>
      </c>
    </row>
    <row r="14" spans="1:8" ht="16" customHeight="1" x14ac:dyDescent="0.3">
      <c r="A14" s="24">
        <v>10</v>
      </c>
      <c r="B14" s="51" t="s">
        <v>79</v>
      </c>
      <c r="C14" s="33">
        <v>84</v>
      </c>
      <c r="D14" s="33">
        <v>126</v>
      </c>
      <c r="E14" s="33">
        <v>210</v>
      </c>
    </row>
    <row r="15" spans="1:8" ht="16" customHeight="1" x14ac:dyDescent="0.3">
      <c r="A15" s="22">
        <v>11</v>
      </c>
      <c r="B15" s="50" t="s">
        <v>80</v>
      </c>
      <c r="C15" s="32">
        <v>36</v>
      </c>
      <c r="D15" s="32">
        <v>71</v>
      </c>
      <c r="E15" s="32">
        <v>107</v>
      </c>
    </row>
    <row r="16" spans="1:8" ht="16" customHeight="1" x14ac:dyDescent="0.3">
      <c r="A16" s="24">
        <v>12</v>
      </c>
      <c r="B16" s="51" t="s">
        <v>81</v>
      </c>
      <c r="C16" s="33">
        <v>14</v>
      </c>
      <c r="D16" s="33">
        <v>74</v>
      </c>
      <c r="E16" s="33">
        <v>88</v>
      </c>
    </row>
    <row r="17" spans="1:5" ht="16" customHeight="1" x14ac:dyDescent="0.3">
      <c r="A17" s="22">
        <v>13</v>
      </c>
      <c r="B17" s="50" t="s">
        <v>82</v>
      </c>
      <c r="C17" s="32">
        <v>11</v>
      </c>
      <c r="D17" s="32">
        <v>54</v>
      </c>
      <c r="E17" s="32">
        <v>65</v>
      </c>
    </row>
    <row r="18" spans="1:5" ht="20.149999999999999" customHeight="1" x14ac:dyDescent="0.3">
      <c r="A18" s="127" t="s">
        <v>69</v>
      </c>
      <c r="B18" s="128"/>
      <c r="C18" s="68">
        <v>2847</v>
      </c>
      <c r="D18" s="68">
        <v>3090</v>
      </c>
      <c r="E18" s="68">
        <v>5937</v>
      </c>
    </row>
    <row r="19" spans="1:5" ht="15.65" customHeight="1" x14ac:dyDescent="0.3">
      <c r="A19" s="129" t="s">
        <v>48</v>
      </c>
      <c r="B19" s="130"/>
      <c r="C19" s="130"/>
      <c r="D19" s="130"/>
      <c r="E19" s="48" t="s">
        <v>49</v>
      </c>
    </row>
    <row r="20" spans="1:5" ht="14.15" customHeight="1" x14ac:dyDescent="0.5">
      <c r="A20" s="10"/>
      <c r="B20" s="14"/>
      <c r="C20" s="14"/>
    </row>
    <row r="21" spans="1:5" x14ac:dyDescent="0.3">
      <c r="A21" s="8"/>
    </row>
  </sheetData>
  <mergeCells count="5">
    <mergeCell ref="A2:E2"/>
    <mergeCell ref="A4:B4"/>
    <mergeCell ref="A18:B18"/>
    <mergeCell ref="A19:D19"/>
    <mergeCell ref="F4:H4"/>
  </mergeCells>
  <hyperlinks>
    <hyperlink ref="E19" location="'القائمة الرئيسية'!A1" display="العودة للقائمة الرئيسية" xr:uid="{2142B7FC-FF55-4130-9D41-64F6FB99FA9E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06583-A3A5-4FB3-BA0A-3247ECBEC4F6}">
  <sheetPr>
    <tabColor theme="3" tint="0.39997558519241921"/>
  </sheetPr>
  <dimension ref="A1:I39"/>
  <sheetViews>
    <sheetView showGridLines="0" rightToLeft="1" view="pageBreakPreview" zoomScale="80" zoomScaleNormal="100" zoomScaleSheetLayoutView="80" workbookViewId="0">
      <selection activeCell="F26" sqref="F26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58203125" customWidth="1"/>
  </cols>
  <sheetData>
    <row r="1" spans="1:9" ht="41.15" customHeight="1" x14ac:dyDescent="0.3"/>
    <row r="2" spans="1:9" ht="46" customHeight="1" x14ac:dyDescent="0.3">
      <c r="A2" s="117" t="s">
        <v>83</v>
      </c>
      <c r="B2" s="117"/>
      <c r="C2" s="117"/>
      <c r="D2" s="117"/>
      <c r="E2" s="117"/>
    </row>
    <row r="3" spans="1:9" x14ac:dyDescent="0.3">
      <c r="A3" s="19" t="s">
        <v>84</v>
      </c>
    </row>
    <row r="4" spans="1:9" ht="35.15" customHeight="1" x14ac:dyDescent="0.3">
      <c r="A4" s="127" t="s">
        <v>66</v>
      </c>
      <c r="B4" s="128"/>
      <c r="C4" s="31" t="s">
        <v>67</v>
      </c>
      <c r="D4" s="31" t="s">
        <v>68</v>
      </c>
      <c r="E4" s="31" t="s">
        <v>69</v>
      </c>
      <c r="F4" s="131"/>
      <c r="G4" s="132"/>
      <c r="H4" s="132"/>
      <c r="I4" s="132"/>
    </row>
    <row r="5" spans="1:9" ht="16" customHeight="1" x14ac:dyDescent="0.3">
      <c r="A5" s="22">
        <v>1</v>
      </c>
      <c r="B5" s="50" t="s">
        <v>70</v>
      </c>
      <c r="C5" s="32">
        <v>28189</v>
      </c>
      <c r="D5" s="32">
        <v>29488</v>
      </c>
      <c r="E5" s="32">
        <v>57677</v>
      </c>
    </row>
    <row r="6" spans="1:9" ht="16" customHeight="1" x14ac:dyDescent="0.3">
      <c r="A6" s="24">
        <v>2</v>
      </c>
      <c r="B6" s="51" t="s">
        <v>71</v>
      </c>
      <c r="C6" s="33">
        <v>355161</v>
      </c>
      <c r="D6" s="33">
        <v>25185</v>
      </c>
      <c r="E6" s="33">
        <v>380346</v>
      </c>
    </row>
    <row r="7" spans="1:9" ht="16" customHeight="1" x14ac:dyDescent="0.3">
      <c r="A7" s="22">
        <v>3</v>
      </c>
      <c r="B7" s="50" t="s">
        <v>72</v>
      </c>
      <c r="C7" s="32">
        <v>69725</v>
      </c>
      <c r="D7" s="32">
        <v>6917</v>
      </c>
      <c r="E7" s="32">
        <v>76642</v>
      </c>
    </row>
    <row r="8" spans="1:9" ht="16.5" customHeight="1" x14ac:dyDescent="0.3">
      <c r="A8" s="24">
        <v>4</v>
      </c>
      <c r="B8" s="51" t="s">
        <v>73</v>
      </c>
      <c r="C8" s="33">
        <v>1921</v>
      </c>
      <c r="D8" s="33">
        <v>3310</v>
      </c>
      <c r="E8" s="33">
        <v>5231</v>
      </c>
    </row>
    <row r="9" spans="1:9" ht="16" customHeight="1" x14ac:dyDescent="0.3">
      <c r="A9" s="22">
        <v>5</v>
      </c>
      <c r="B9" s="50" t="s">
        <v>74</v>
      </c>
      <c r="C9" s="32">
        <v>16832</v>
      </c>
      <c r="D9" s="32">
        <v>14678</v>
      </c>
      <c r="E9" s="32">
        <v>31510</v>
      </c>
    </row>
    <row r="10" spans="1:9" ht="16" customHeight="1" x14ac:dyDescent="0.3">
      <c r="A10" s="24">
        <v>6</v>
      </c>
      <c r="B10" s="51" t="s">
        <v>75</v>
      </c>
      <c r="C10" s="33">
        <v>4920</v>
      </c>
      <c r="D10" s="33">
        <v>9415</v>
      </c>
      <c r="E10" s="33">
        <v>14335</v>
      </c>
    </row>
    <row r="11" spans="1:9" ht="16" customHeight="1" x14ac:dyDescent="0.3">
      <c r="A11" s="22">
        <v>7</v>
      </c>
      <c r="B11" s="50" t="s">
        <v>76</v>
      </c>
      <c r="C11" s="32">
        <v>5689</v>
      </c>
      <c r="D11" s="32">
        <v>3037</v>
      </c>
      <c r="E11" s="32">
        <v>8726</v>
      </c>
    </row>
    <row r="12" spans="1:9" ht="16" customHeight="1" x14ac:dyDescent="0.3">
      <c r="A12" s="24">
        <v>8</v>
      </c>
      <c r="B12" s="51" t="s">
        <v>77</v>
      </c>
      <c r="C12" s="33">
        <v>1029</v>
      </c>
      <c r="D12" s="33">
        <v>2731</v>
      </c>
      <c r="E12" s="33">
        <v>3760</v>
      </c>
    </row>
    <row r="13" spans="1:9" ht="16" customHeight="1" x14ac:dyDescent="0.3">
      <c r="A13" s="22">
        <v>9</v>
      </c>
      <c r="B13" s="50" t="s">
        <v>78</v>
      </c>
      <c r="C13" s="32">
        <v>1029</v>
      </c>
      <c r="D13" s="32">
        <v>768</v>
      </c>
      <c r="E13" s="32">
        <v>1797</v>
      </c>
    </row>
    <row r="14" spans="1:9" ht="16" customHeight="1" x14ac:dyDescent="0.3">
      <c r="A14" s="24">
        <v>10</v>
      </c>
      <c r="B14" s="51" t="s">
        <v>79</v>
      </c>
      <c r="C14" s="33">
        <v>4350</v>
      </c>
      <c r="D14" s="33">
        <v>3882</v>
      </c>
      <c r="E14" s="33">
        <v>8232</v>
      </c>
    </row>
    <row r="15" spans="1:9" ht="16" customHeight="1" x14ac:dyDescent="0.3">
      <c r="A15" s="22">
        <v>11</v>
      </c>
      <c r="B15" s="50" t="s">
        <v>80</v>
      </c>
      <c r="C15" s="32">
        <v>1738</v>
      </c>
      <c r="D15" s="32">
        <v>1961</v>
      </c>
      <c r="E15" s="32">
        <v>3699</v>
      </c>
    </row>
    <row r="16" spans="1:9" ht="16" customHeight="1" x14ac:dyDescent="0.3">
      <c r="A16" s="24">
        <v>12</v>
      </c>
      <c r="B16" s="51" t="s">
        <v>81</v>
      </c>
      <c r="C16" s="33">
        <v>510</v>
      </c>
      <c r="D16" s="33">
        <v>2337</v>
      </c>
      <c r="E16" s="33">
        <v>2847</v>
      </c>
    </row>
    <row r="17" spans="1:5" ht="16" customHeight="1" x14ac:dyDescent="0.3">
      <c r="A17" s="22">
        <v>13</v>
      </c>
      <c r="B17" s="50" t="s">
        <v>82</v>
      </c>
      <c r="C17" s="32">
        <v>559</v>
      </c>
      <c r="D17" s="32">
        <v>1615</v>
      </c>
      <c r="E17" s="32">
        <v>2174</v>
      </c>
    </row>
    <row r="18" spans="1:5" ht="20.149999999999999" customHeight="1" x14ac:dyDescent="0.3">
      <c r="A18" s="127" t="s">
        <v>69</v>
      </c>
      <c r="B18" s="128"/>
      <c r="C18" s="68">
        <v>491652</v>
      </c>
      <c r="D18" s="68">
        <v>105324</v>
      </c>
      <c r="E18" s="68">
        <v>596976</v>
      </c>
    </row>
    <row r="19" spans="1:5" ht="15.65" customHeight="1" x14ac:dyDescent="0.3">
      <c r="A19" s="129" t="s">
        <v>48</v>
      </c>
      <c r="B19" s="130"/>
      <c r="C19" s="130"/>
      <c r="D19" s="130"/>
      <c r="E19" s="48" t="s">
        <v>49</v>
      </c>
    </row>
    <row r="20" spans="1:5" ht="14.15" customHeight="1" x14ac:dyDescent="0.5">
      <c r="A20" s="10"/>
      <c r="B20" s="14"/>
      <c r="C20" s="14"/>
    </row>
    <row r="21" spans="1:5" x14ac:dyDescent="0.3">
      <c r="A21" s="8"/>
      <c r="C21" s="1"/>
      <c r="D21" s="1"/>
      <c r="E21" s="1"/>
    </row>
    <row r="37" spans="5:8" x14ac:dyDescent="0.3">
      <c r="E37" s="8"/>
      <c r="F37" s="9"/>
      <c r="G37" s="9"/>
      <c r="H37" s="9"/>
    </row>
    <row r="38" spans="5:8" x14ac:dyDescent="0.3">
      <c r="E38" s="8"/>
      <c r="F38" s="9"/>
      <c r="G38" s="9"/>
      <c r="H38" s="9"/>
    </row>
    <row r="39" spans="5:8" x14ac:dyDescent="0.3">
      <c r="E39" s="8"/>
      <c r="F39" s="9"/>
      <c r="G39" s="9"/>
      <c r="H39" s="9"/>
    </row>
  </sheetData>
  <mergeCells count="5">
    <mergeCell ref="A2:E2"/>
    <mergeCell ref="A4:B4"/>
    <mergeCell ref="A19:D19"/>
    <mergeCell ref="A18:B18"/>
    <mergeCell ref="F4:I4"/>
  </mergeCells>
  <hyperlinks>
    <hyperlink ref="E19" location="'القائمة الرئيسية'!A1" display="العودة للقائمة الرئيسية" xr:uid="{D767C945-963C-4D09-B8A7-8526F5E91921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3B30-CF0C-405A-8F6F-634DD3DFC511}">
  <sheetPr>
    <tabColor theme="3" tint="0.39997558519241921"/>
  </sheetPr>
  <dimension ref="A1:J38"/>
  <sheetViews>
    <sheetView showGridLines="0" rightToLeft="1" view="pageBreakPreview" zoomScale="80" zoomScaleNormal="100" zoomScaleSheetLayoutView="80" workbookViewId="0">
      <selection activeCell="C5" sqref="C5:F17"/>
    </sheetView>
  </sheetViews>
  <sheetFormatPr defaultColWidth="8.75" defaultRowHeight="14" x14ac:dyDescent="0.3"/>
  <cols>
    <col min="1" max="1" width="7.58203125" customWidth="1"/>
    <col min="2" max="2" width="23.75" customWidth="1"/>
    <col min="3" max="6" width="15.58203125" customWidth="1"/>
  </cols>
  <sheetData>
    <row r="1" spans="1:10" ht="41.15" customHeight="1" x14ac:dyDescent="0.3"/>
    <row r="2" spans="1:10" ht="46" customHeight="1" x14ac:dyDescent="0.3">
      <c r="A2" s="117" t="s">
        <v>142</v>
      </c>
      <c r="B2" s="117"/>
      <c r="C2" s="117"/>
      <c r="D2" s="117"/>
      <c r="E2" s="117"/>
      <c r="F2" s="117"/>
    </row>
    <row r="3" spans="1:10" x14ac:dyDescent="0.3">
      <c r="A3" s="19" t="s">
        <v>85</v>
      </c>
    </row>
    <row r="4" spans="1:10" ht="35.15" customHeight="1" x14ac:dyDescent="0.3">
      <c r="A4" s="127" t="s">
        <v>66</v>
      </c>
      <c r="B4" s="128"/>
      <c r="C4" s="31" t="s">
        <v>86</v>
      </c>
      <c r="D4" s="31" t="s">
        <v>87</v>
      </c>
      <c r="E4" s="31" t="s">
        <v>88</v>
      </c>
      <c r="F4" s="31" t="s">
        <v>89</v>
      </c>
      <c r="G4" s="131"/>
      <c r="H4" s="132"/>
      <c r="I4" s="132"/>
      <c r="J4" s="132"/>
    </row>
    <row r="5" spans="1:10" ht="16" customHeight="1" x14ac:dyDescent="0.5">
      <c r="A5" s="22">
        <v>1</v>
      </c>
      <c r="B5" s="50" t="s">
        <v>70</v>
      </c>
      <c r="C5" s="90">
        <v>0.69103536129253096</v>
      </c>
      <c r="D5" s="91">
        <v>0.7269210564623827</v>
      </c>
      <c r="E5" s="91">
        <v>0.69622742430906781</v>
      </c>
      <c r="F5" s="28">
        <v>0.70457637977977006</v>
      </c>
    </row>
    <row r="6" spans="1:10" ht="16" customHeight="1" x14ac:dyDescent="0.5">
      <c r="A6" s="24">
        <v>2</v>
      </c>
      <c r="B6" s="51" t="s">
        <v>71</v>
      </c>
      <c r="C6" s="55">
        <v>0.44582827712830858</v>
      </c>
      <c r="D6" s="89">
        <v>0.52127065531871819</v>
      </c>
      <c r="E6" s="89">
        <v>0.48325204255263876</v>
      </c>
      <c r="F6" s="26">
        <v>0.48328182477362763</v>
      </c>
    </row>
    <row r="7" spans="1:10" ht="16" customHeight="1" x14ac:dyDescent="0.5">
      <c r="A7" s="22">
        <v>3</v>
      </c>
      <c r="B7" s="50" t="s">
        <v>72</v>
      </c>
      <c r="C7" s="90">
        <v>0.46149330164523478</v>
      </c>
      <c r="D7" s="91">
        <v>0.56804499366286443</v>
      </c>
      <c r="E7" s="91">
        <v>0.57799544168596517</v>
      </c>
      <c r="F7" s="28">
        <v>0.53861470287367774</v>
      </c>
    </row>
    <row r="8" spans="1:10" ht="16.5" customHeight="1" x14ac:dyDescent="0.5">
      <c r="A8" s="24">
        <v>4</v>
      </c>
      <c r="B8" s="51" t="s">
        <v>73</v>
      </c>
      <c r="C8" s="55">
        <v>0.51135642013462601</v>
      </c>
      <c r="D8" s="89">
        <v>0.57558183243655425</v>
      </c>
      <c r="E8" s="89">
        <v>0.52931752316421077</v>
      </c>
      <c r="F8" s="26">
        <v>0.53845884499161389</v>
      </c>
    </row>
    <row r="9" spans="1:10" ht="16" customHeight="1" x14ac:dyDescent="0.5">
      <c r="A9" s="22">
        <v>5</v>
      </c>
      <c r="B9" s="50" t="s">
        <v>74</v>
      </c>
      <c r="C9" s="90">
        <v>0.56537310613592073</v>
      </c>
      <c r="D9" s="91">
        <v>0.60860879592167016</v>
      </c>
      <c r="E9" s="91">
        <v>0.55993923600628892</v>
      </c>
      <c r="F9" s="28">
        <v>0.57762513935087045</v>
      </c>
    </row>
    <row r="10" spans="1:10" ht="16" customHeight="1" x14ac:dyDescent="0.5">
      <c r="A10" s="24">
        <v>6</v>
      </c>
      <c r="B10" s="51" t="s">
        <v>75</v>
      </c>
      <c r="C10" s="55">
        <v>0.4026475861447904</v>
      </c>
      <c r="D10" s="89">
        <v>0.411519071141213</v>
      </c>
      <c r="E10" s="89">
        <v>0.39283523342514709</v>
      </c>
      <c r="F10" s="26">
        <v>0.40224258983848094</v>
      </c>
    </row>
    <row r="11" spans="1:10" ht="16" customHeight="1" x14ac:dyDescent="0.5">
      <c r="A11" s="22">
        <v>7</v>
      </c>
      <c r="B11" s="50" t="s">
        <v>76</v>
      </c>
      <c r="C11" s="90">
        <v>0.4143134746888375</v>
      </c>
      <c r="D11" s="91">
        <v>0.43138716143290334</v>
      </c>
      <c r="E11" s="91">
        <v>0.40281394429371908</v>
      </c>
      <c r="F11" s="28">
        <v>0.41640105813278278</v>
      </c>
    </row>
    <row r="12" spans="1:10" ht="16" customHeight="1" x14ac:dyDescent="0.5">
      <c r="A12" s="24">
        <v>8</v>
      </c>
      <c r="B12" s="51" t="s">
        <v>77</v>
      </c>
      <c r="C12" s="55">
        <v>0.52817489013739782</v>
      </c>
      <c r="D12" s="89">
        <v>0.62729737017640963</v>
      </c>
      <c r="E12" s="89">
        <v>0.55683583460535735</v>
      </c>
      <c r="F12" s="26">
        <v>0.57025480826994701</v>
      </c>
    </row>
    <row r="13" spans="1:10" ht="16" customHeight="1" x14ac:dyDescent="0.5">
      <c r="A13" s="22">
        <v>9</v>
      </c>
      <c r="B13" s="50" t="s">
        <v>78</v>
      </c>
      <c r="C13" s="90">
        <v>0.39974222971298268</v>
      </c>
      <c r="D13" s="91">
        <v>0.40705952145540836</v>
      </c>
      <c r="E13" s="91">
        <v>0.3849421760679726</v>
      </c>
      <c r="F13" s="28">
        <v>0.3970545253791446</v>
      </c>
    </row>
    <row r="14" spans="1:10" ht="16" customHeight="1" x14ac:dyDescent="0.5">
      <c r="A14" s="24">
        <v>10</v>
      </c>
      <c r="B14" s="51" t="s">
        <v>79</v>
      </c>
      <c r="C14" s="55">
        <v>0.45894451446182521</v>
      </c>
      <c r="D14" s="89">
        <v>0.54519145857493967</v>
      </c>
      <c r="E14" s="89">
        <v>0.51660633103216025</v>
      </c>
      <c r="F14" s="26">
        <v>0.50687638039190785</v>
      </c>
    </row>
    <row r="15" spans="1:10" ht="16" customHeight="1" x14ac:dyDescent="0.5">
      <c r="A15" s="22">
        <v>11</v>
      </c>
      <c r="B15" s="50" t="s">
        <v>80</v>
      </c>
      <c r="C15" s="90">
        <v>0.58288617523843478</v>
      </c>
      <c r="D15" s="91">
        <v>0.59294678025098468</v>
      </c>
      <c r="E15" s="91">
        <v>0.62344503354437986</v>
      </c>
      <c r="F15" s="28">
        <v>0.60012665644734586</v>
      </c>
    </row>
    <row r="16" spans="1:10" ht="16" customHeight="1" x14ac:dyDescent="0.5">
      <c r="A16" s="24">
        <v>12</v>
      </c>
      <c r="B16" s="51" t="s">
        <v>81</v>
      </c>
      <c r="C16" s="55">
        <v>0.29353942588503457</v>
      </c>
      <c r="D16" s="89">
        <v>0.30477229342787021</v>
      </c>
      <c r="E16" s="89">
        <v>0.28903110852529956</v>
      </c>
      <c r="F16" s="26">
        <v>0.29576557817070087</v>
      </c>
    </row>
    <row r="17" spans="1:6" ht="16" customHeight="1" x14ac:dyDescent="0.5">
      <c r="A17" s="22">
        <v>13</v>
      </c>
      <c r="B17" s="50" t="s">
        <v>82</v>
      </c>
      <c r="C17" s="90">
        <v>0.48511428941796658</v>
      </c>
      <c r="D17" s="91">
        <v>0.50250570447614784</v>
      </c>
      <c r="E17" s="91">
        <v>0.43465225372221089</v>
      </c>
      <c r="F17" s="28">
        <v>0.47345104740206317</v>
      </c>
    </row>
    <row r="18" spans="1:6" ht="15.65" customHeight="1" x14ac:dyDescent="0.3">
      <c r="A18" s="129" t="s">
        <v>48</v>
      </c>
      <c r="B18" s="130"/>
      <c r="C18" s="130"/>
      <c r="D18" s="130"/>
      <c r="E18" s="133" t="s">
        <v>49</v>
      </c>
      <c r="F18" s="134"/>
    </row>
    <row r="19" spans="1:6" ht="14.15" customHeight="1" x14ac:dyDescent="0.5">
      <c r="A19" s="10"/>
      <c r="B19" s="14"/>
      <c r="C19" s="14"/>
    </row>
    <row r="20" spans="1:6" x14ac:dyDescent="0.3">
      <c r="A20" s="8"/>
    </row>
    <row r="24" spans="1:6" ht="27.5" x14ac:dyDescent="0.55000000000000004">
      <c r="B24" s="12"/>
    </row>
    <row r="34" spans="6:9" x14ac:dyDescent="0.3">
      <c r="F34" s="8"/>
      <c r="G34" s="9"/>
      <c r="H34" s="9"/>
      <c r="I34" s="9"/>
    </row>
    <row r="35" spans="6:9" x14ac:dyDescent="0.3">
      <c r="F35" s="8"/>
      <c r="G35" s="9"/>
      <c r="H35" s="9"/>
      <c r="I35" s="9"/>
    </row>
    <row r="36" spans="6:9" x14ac:dyDescent="0.3">
      <c r="F36" s="8"/>
      <c r="G36" s="9"/>
      <c r="H36" s="9"/>
      <c r="I36" s="9"/>
    </row>
    <row r="37" spans="6:9" x14ac:dyDescent="0.3">
      <c r="F37" s="8"/>
      <c r="G37" s="9"/>
      <c r="H37" s="9"/>
      <c r="I37" s="9"/>
    </row>
    <row r="38" spans="6:9" x14ac:dyDescent="0.3">
      <c r="F38" s="8"/>
      <c r="G38" s="9"/>
      <c r="H38" s="9"/>
      <c r="I38" s="9"/>
    </row>
  </sheetData>
  <mergeCells count="5">
    <mergeCell ref="A4:B4"/>
    <mergeCell ref="A2:F2"/>
    <mergeCell ref="A18:D18"/>
    <mergeCell ref="E18:F18"/>
    <mergeCell ref="G4:J4"/>
  </mergeCells>
  <hyperlinks>
    <hyperlink ref="E18" location="'القائمة الرئيسية'!A1" display="العودة للقائمة الرئيسية" xr:uid="{D9ED2EEC-BE4A-49FA-A40D-3750F17E2878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القائمة الرئيسية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 </vt:lpstr>
      <vt:lpstr>2.11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'1.1'!Print_Area</vt:lpstr>
      <vt:lpstr>'1.2'!Print_Area</vt:lpstr>
      <vt:lpstr>'1.3'!Print_Area</vt:lpstr>
      <vt:lpstr>'1.4'!Print_Area</vt:lpstr>
      <vt:lpstr>'1.5'!Print_Area</vt:lpstr>
      <vt:lpstr>'2.1'!Print_Area</vt:lpstr>
      <vt:lpstr>'2.10 '!Print_Area</vt:lpstr>
      <vt:lpstr>'2.11'!Print_Area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'2.9'!Print_Area</vt:lpstr>
      <vt:lpstr>'3.1'!Print_Area</vt:lpstr>
      <vt:lpstr>'3.10'!Print_Area</vt:lpstr>
      <vt:lpstr>'3.11'!Print_Area</vt:lpstr>
      <vt:lpstr>'3.12'!Print_Area</vt:lpstr>
      <vt:lpstr>'3.2'!Print_Area</vt:lpstr>
      <vt:lpstr>'3.3'!Print_Area</vt:lpstr>
      <vt:lpstr>'3.4'!Print_Area</vt:lpstr>
      <vt:lpstr>'3.5'!Print_Area</vt:lpstr>
      <vt:lpstr>'3.6'!Print_Area</vt:lpstr>
      <vt:lpstr>'3.7'!Print_Area</vt:lpstr>
      <vt:lpstr>'3.8'!Print_Area</vt:lpstr>
      <vt:lpstr>'3.9'!Print_Area</vt:lpstr>
      <vt:lpstr>'القائمة الرئيسية'!Print_Area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Sherifa Al-Thwaqeb</dc:creator>
  <cp:keywords/>
  <dc:description/>
  <cp:lastModifiedBy>شريفه الثويقب - Sharifah Al Thoiqep</cp:lastModifiedBy>
  <cp:revision/>
  <dcterms:created xsi:type="dcterms:W3CDTF">2023-02-13T05:52:20Z</dcterms:created>
  <dcterms:modified xsi:type="dcterms:W3CDTF">2026-04-02T12:01:18Z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b2f9b6-c019-4a1d-92bd-8b6b5e4cd113_Enabled">
    <vt:lpwstr>true</vt:lpwstr>
  </property>
  <property fmtid="{D5CDD505-2E9C-101B-9397-08002B2CF9AE}" pid="3" name="MSIP_Label_cdb2f9b6-c019-4a1d-92bd-8b6b5e4cd113_SetDate">
    <vt:lpwstr>2025-04-22T10:03:00Z</vt:lpwstr>
  </property>
  <property fmtid="{D5CDD505-2E9C-101B-9397-08002B2CF9AE}" pid="4" name="MSIP_Label_cdb2f9b6-c019-4a1d-92bd-8b6b5e4cd113_Method">
    <vt:lpwstr>Standard</vt:lpwstr>
  </property>
  <property fmtid="{D5CDD505-2E9C-101B-9397-08002B2CF9AE}" pid="5" name="MSIP_Label_cdb2f9b6-c019-4a1d-92bd-8b6b5e4cd113_Name">
    <vt:lpwstr>Confidential - Everyone Use Editable</vt:lpwstr>
  </property>
  <property fmtid="{D5CDD505-2E9C-101B-9397-08002B2CF9AE}" pid="6" name="MSIP_Label_cdb2f9b6-c019-4a1d-92bd-8b6b5e4cd113_SiteId">
    <vt:lpwstr>ff15e738-5482-43ed-8edb-d38d79c00011</vt:lpwstr>
  </property>
  <property fmtid="{D5CDD505-2E9C-101B-9397-08002B2CF9AE}" pid="7" name="MSIP_Label_cdb2f9b6-c019-4a1d-92bd-8b6b5e4cd113_ActionId">
    <vt:lpwstr>13e2d954-8012-4480-be1e-f52b4ad992ba</vt:lpwstr>
  </property>
  <property fmtid="{D5CDD505-2E9C-101B-9397-08002B2CF9AE}" pid="8" name="MSIP_Label_cdb2f9b6-c019-4a1d-92bd-8b6b5e4cd113_ContentBits">
    <vt:lpwstr>2</vt:lpwstr>
  </property>
  <property fmtid="{D5CDD505-2E9C-101B-9397-08002B2CF9AE}" pid="9" name="MSIP_Label_cdb2f9b6-c019-4a1d-92bd-8b6b5e4cd113_Tag">
    <vt:lpwstr>10, 3, 0, 1</vt:lpwstr>
  </property>
</Properties>
</file>