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kootaibi_stats_gov_sa/Documents/ادارة إحصاءات السياحة والحج والعمرة/نشرة المنشآت السياحية/2026/النشرات/الربع الأول/النشرة المرسلة للموائمة/"/>
    </mc:Choice>
  </mc:AlternateContent>
  <xr:revisionPtr revIDLastSave="2" documentId="13_ncr:1_{B4D369A5-CDE1-458E-A2C8-E9FEC9E220AB}" xr6:coauthVersionLast="47" xr6:coauthVersionMax="47" xr10:uidLastSave="{D9206D55-628A-4E41-A417-606E61C8725B}"/>
  <bookViews>
    <workbookView xWindow="-110" yWindow="-110" windowWidth="21820" windowHeight="13900" xr2:uid="{BEF59297-16D5-46D1-BAB8-7FD109F53F9D}"/>
  </bookViews>
  <sheets>
    <sheet name="القائمة الرئيسية" sheetId="1" r:id="rId1"/>
    <sheet name="1.1" sheetId="77" r:id="rId2"/>
    <sheet name="1.2" sheetId="59" r:id="rId3"/>
    <sheet name="1.3" sheetId="60" r:id="rId4"/>
    <sheet name="1.4" sheetId="61" r:id="rId5"/>
    <sheet name="1.5" sheetId="57" r:id="rId6"/>
    <sheet name="1.6 " sheetId="106" r:id="rId7"/>
    <sheet name="2.1" sheetId="83" r:id="rId8"/>
    <sheet name="2.2" sheetId="81" r:id="rId9"/>
    <sheet name="2.3" sheetId="62" r:id="rId10"/>
    <sheet name="2.4" sheetId="63" r:id="rId11"/>
    <sheet name="2.5" sheetId="87" r:id="rId12"/>
    <sheet name="2.6" sheetId="107" r:id="rId13"/>
    <sheet name="2.7" sheetId="110" r:id="rId14"/>
    <sheet name="2.8" sheetId="113" r:id="rId15"/>
    <sheet name="2.9" sheetId="64" r:id="rId16"/>
    <sheet name="2.10" sheetId="65" r:id="rId17"/>
    <sheet name="2.11" sheetId="88" r:id="rId18"/>
    <sheet name="2.12" sheetId="108" r:id="rId19"/>
    <sheet name="2.13" sheetId="111" r:id="rId20"/>
    <sheet name="2.14" sheetId="114" r:id="rId21"/>
    <sheet name="2.15" sheetId="66" r:id="rId22"/>
    <sheet name="2.16" sheetId="67" r:id="rId23"/>
    <sheet name="2.17" sheetId="90" r:id="rId24"/>
    <sheet name="2.18" sheetId="109" r:id="rId25"/>
    <sheet name="2.19" sheetId="112" r:id="rId26"/>
    <sheet name="2.20" sheetId="115" r:id="rId27"/>
    <sheet name="2.21" sheetId="93" r:id="rId28"/>
    <sheet name="2.22" sheetId="94" r:id="rId29"/>
    <sheet name="2.23" sheetId="95" r:id="rId30"/>
    <sheet name="2.24" sheetId="96" r:id="rId31"/>
    <sheet name="2.25" sheetId="97" r:id="rId32"/>
    <sheet name="2.26" sheetId="98" r:id="rId33"/>
    <sheet name="2.27" sheetId="74" r:id="rId34"/>
    <sheet name="2.28" sheetId="75" r:id="rId35"/>
    <sheet name="2.29" sheetId="76" r:id="rId36"/>
    <sheet name="3.1" sheetId="36" r:id="rId37"/>
    <sheet name="3.2" sheetId="38" r:id="rId38"/>
    <sheet name="3.3" sheetId="37" r:id="rId39"/>
    <sheet name="3.4" sheetId="39" r:id="rId40"/>
    <sheet name="3.5" sheetId="41" r:id="rId41"/>
    <sheet name="3.6" sheetId="40" r:id="rId42"/>
    <sheet name="3.7" sheetId="68" r:id="rId43"/>
    <sheet name="3.8" sheetId="69" r:id="rId44"/>
    <sheet name="3.9" sheetId="99" r:id="rId45"/>
    <sheet name="3.10" sheetId="100" r:id="rId46"/>
    <sheet name="3.11" sheetId="70" r:id="rId47"/>
    <sheet name="3.12" sheetId="71" r:id="rId48"/>
    <sheet name="3.13" sheetId="72" r:id="rId49"/>
    <sheet name="3.14" sheetId="101" r:id="rId50"/>
    <sheet name="3.15" sheetId="102" r:id="rId51"/>
    <sheet name="3.16" sheetId="73" r:id="rId52"/>
    <sheet name="4.1" sheetId="103" r:id="rId53"/>
    <sheet name="4.2" sheetId="104" r:id="rId54"/>
  </sheets>
  <definedNames>
    <definedName name="_xlnm.Print_Area" localSheetId="1">'1.1'!$A$1:$D$14</definedName>
    <definedName name="_xlnm.Print_Area" localSheetId="2">'1.2'!$A$1:$C$18</definedName>
    <definedName name="_xlnm.Print_Area" localSheetId="3">'1.3'!$A$1:$C$18</definedName>
    <definedName name="_xlnm.Print_Area" localSheetId="4">'1.4'!$A$1:$C$19</definedName>
    <definedName name="_xlnm.Print_Area" localSheetId="5">'1.5'!$A$1:$E$18</definedName>
    <definedName name="_xlnm.Print_Area" localSheetId="6">'1.6 '!$A$1:$B$23</definedName>
    <definedName name="_xlnm.Print_Area" localSheetId="7">'2.1'!$A$1:$E$19</definedName>
    <definedName name="_xlnm.Print_Area" localSheetId="16">'2.10'!$A$1:$F$19</definedName>
    <definedName name="_xlnm.Print_Area" localSheetId="17">'2.11'!$A$1:$E$26</definedName>
    <definedName name="_xlnm.Print_Area" localSheetId="18">'2.12'!$A$1:$F$26</definedName>
    <definedName name="_xlnm.Print_Area" localSheetId="19">'2.13'!$A$1:$F$26</definedName>
    <definedName name="_xlnm.Print_Area" localSheetId="20">'2.14'!$A$1:$F$26</definedName>
    <definedName name="_xlnm.Print_Area" localSheetId="21">'2.15'!$A$1:$F$18</definedName>
    <definedName name="_xlnm.Print_Area" localSheetId="22">'2.16'!$A$1:$F$18</definedName>
    <definedName name="_xlnm.Print_Area" localSheetId="23">'2.17'!$A$1:$E$25</definedName>
    <definedName name="_xlnm.Print_Area" localSheetId="24">'2.18'!$A$1:$F$25</definedName>
    <definedName name="_xlnm.Print_Area" localSheetId="25">'2.19'!$A$1:$F$25</definedName>
    <definedName name="_xlnm.Print_Area" localSheetId="8">'2.2'!$A$1:$E$19</definedName>
    <definedName name="_xlnm.Print_Area" localSheetId="26">'2.20'!$A$1:$F$25</definedName>
    <definedName name="_xlnm.Print_Area" localSheetId="27">'2.21'!$A$1:$E$18</definedName>
    <definedName name="_xlnm.Print_Area" localSheetId="28">'2.22'!$A$1:$E$18</definedName>
    <definedName name="_xlnm.Print_Area" localSheetId="29">'2.23'!$A$1:$E$18</definedName>
    <definedName name="_xlnm.Print_Area" localSheetId="30">'2.24'!$A$1:$E$18</definedName>
    <definedName name="_xlnm.Print_Area" localSheetId="31">'2.25'!$A$1:$E$18</definedName>
    <definedName name="_xlnm.Print_Area" localSheetId="32">'2.26'!$A$1:$E$18</definedName>
    <definedName name="_xlnm.Print_Area" localSheetId="33">'2.27'!$A$1:$E$13</definedName>
    <definedName name="_xlnm.Print_Area" localSheetId="34">'2.28'!$A$1:$E$13</definedName>
    <definedName name="_xlnm.Print_Area" localSheetId="35">'2.29'!$A$1:$E$13</definedName>
    <definedName name="_xlnm.Print_Area" localSheetId="9">'2.3'!$A$1:$F$18</definedName>
    <definedName name="_xlnm.Print_Area" localSheetId="10">'2.4'!$A$1:$F$18</definedName>
    <definedName name="_xlnm.Print_Area" localSheetId="11">'2.5'!$A$1:$E$25</definedName>
    <definedName name="_xlnm.Print_Area" localSheetId="12">'2.6'!$A$1:$F$25</definedName>
    <definedName name="_xlnm.Print_Area" localSheetId="13">'2.7'!$A$1:$F$25</definedName>
    <definedName name="_xlnm.Print_Area" localSheetId="14">'2.8'!$A$1:$F$25</definedName>
    <definedName name="_xlnm.Print_Area" localSheetId="15">'2.9'!$A$1:$F$19</definedName>
    <definedName name="_xlnm.Print_Area" localSheetId="36">'3.1'!$A$1:$F$18</definedName>
    <definedName name="_xlnm.Print_Area" localSheetId="45">'3.10'!$A$1:$E$18</definedName>
    <definedName name="_xlnm.Print_Area" localSheetId="46">'3.11'!$A$1:$E$18</definedName>
    <definedName name="_xlnm.Print_Area" localSheetId="47">'3.12'!$A$1:$E$19</definedName>
    <definedName name="_xlnm.Print_Area" localSheetId="48">'3.13'!$A$1:$E$19</definedName>
    <definedName name="_xlnm.Print_Area" localSheetId="49">'3.14'!$A$1:$E$19</definedName>
    <definedName name="_xlnm.Print_Area" localSheetId="50">'3.15'!$A$1:$E$19</definedName>
    <definedName name="_xlnm.Print_Area" localSheetId="51">'3.16'!$A$1:$E$19</definedName>
    <definedName name="_xlnm.Print_Area" localSheetId="37">'3.2'!$A$1:$F$18</definedName>
    <definedName name="_xlnm.Print_Area" localSheetId="38">'3.3'!$A$1:$F$18</definedName>
    <definedName name="_xlnm.Print_Area" localSheetId="39">'3.4'!$A$1:$F$19</definedName>
    <definedName name="_xlnm.Print_Area" localSheetId="40">'3.5'!$A$1:$F$19</definedName>
    <definedName name="_xlnm.Print_Area" localSheetId="41">'3.6'!$A$1:$F$19</definedName>
    <definedName name="_xlnm.Print_Area" localSheetId="42">'3.7'!$A$1:$E$18</definedName>
    <definedName name="_xlnm.Print_Area" localSheetId="43">'3.8'!$A$1:$E$18</definedName>
    <definedName name="_xlnm.Print_Area" localSheetId="44">'3.9'!$A$1:$E$18</definedName>
    <definedName name="_xlnm.Print_Area" localSheetId="52">'4.1'!$A$1:$D$18</definedName>
    <definedName name="_xlnm.Print_Area" localSheetId="53">'4.2'!$A$1:$D$19</definedName>
    <definedName name="_xlnm.Print_Area" localSheetId="0">'القائمة الرئيسية'!$A$1:$B$61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8" l="1"/>
  <c r="D7" i="98"/>
  <c r="D8" i="98"/>
  <c r="D9" i="98"/>
  <c r="D10" i="98"/>
  <c r="D11" i="98"/>
  <c r="D12" i="98"/>
  <c r="D13" i="98"/>
  <c r="D14" i="98"/>
  <c r="D15" i="98"/>
  <c r="D16" i="98"/>
  <c r="D17" i="98"/>
  <c r="D5" i="98"/>
  <c r="D6" i="97"/>
  <c r="D7" i="97"/>
  <c r="D8" i="97"/>
  <c r="D9" i="97"/>
  <c r="D10" i="97"/>
  <c r="D11" i="97"/>
  <c r="D12" i="97"/>
  <c r="D13" i="97"/>
  <c r="D14" i="97"/>
  <c r="D15" i="97"/>
  <c r="D16" i="97"/>
  <c r="D17" i="97"/>
  <c r="D5" i="97"/>
  <c r="D6" i="96"/>
  <c r="D7" i="96"/>
  <c r="D8" i="96"/>
  <c r="D9" i="96"/>
  <c r="D10" i="96"/>
  <c r="D11" i="96"/>
  <c r="D12" i="96"/>
  <c r="D13" i="96"/>
  <c r="D14" i="96"/>
  <c r="D15" i="96"/>
  <c r="D16" i="96"/>
  <c r="D17" i="96"/>
  <c r="D5" i="96"/>
  <c r="D6" i="95"/>
  <c r="D7" i="95"/>
  <c r="D8" i="95"/>
  <c r="D9" i="95"/>
  <c r="D10" i="95"/>
  <c r="D11" i="95"/>
  <c r="D12" i="95"/>
  <c r="D13" i="95"/>
  <c r="D14" i="95"/>
  <c r="D15" i="95"/>
  <c r="D16" i="95"/>
  <c r="D17" i="95"/>
  <c r="D5" i="95"/>
  <c r="D6" i="94"/>
  <c r="D7" i="94"/>
  <c r="D8" i="94"/>
  <c r="D9" i="94"/>
  <c r="D10" i="94"/>
  <c r="D11" i="94"/>
  <c r="D12" i="94"/>
  <c r="D13" i="94"/>
  <c r="D14" i="94"/>
  <c r="D15" i="94"/>
  <c r="D16" i="94"/>
  <c r="D17" i="94"/>
  <c r="D5" i="94"/>
  <c r="D6" i="93"/>
  <c r="D7" i="93"/>
  <c r="D8" i="93"/>
  <c r="D9" i="93"/>
  <c r="D10" i="93"/>
  <c r="D11" i="93"/>
  <c r="D12" i="93"/>
  <c r="D13" i="93"/>
  <c r="D14" i="93"/>
  <c r="D15" i="93"/>
  <c r="D16" i="93"/>
  <c r="D17" i="93"/>
  <c r="D5" i="93"/>
  <c r="D11" i="103"/>
  <c r="D12" i="103"/>
  <c r="D13" i="103"/>
  <c r="D17" i="103"/>
  <c r="D18" i="104"/>
  <c r="D6" i="104"/>
  <c r="D7" i="104"/>
  <c r="D8" i="104"/>
  <c r="D9" i="104"/>
  <c r="D10" i="104"/>
  <c r="D11" i="104"/>
  <c r="D12" i="104"/>
  <c r="D13" i="104"/>
  <c r="D14" i="104"/>
  <c r="D15" i="104"/>
  <c r="D16" i="104"/>
  <c r="D17" i="104"/>
  <c r="D5" i="104"/>
  <c r="D6" i="102"/>
  <c r="D7" i="102"/>
  <c r="D8" i="102"/>
  <c r="D9" i="102"/>
  <c r="D10" i="102"/>
  <c r="D11" i="102"/>
  <c r="D12" i="102"/>
  <c r="D13" i="102"/>
  <c r="D14" i="102"/>
  <c r="D15" i="102"/>
  <c r="D16" i="102"/>
  <c r="D17" i="102"/>
  <c r="D18" i="102"/>
  <c r="D5" i="102"/>
  <c r="D6" i="101"/>
  <c r="D7" i="101"/>
  <c r="D8" i="101"/>
  <c r="D9" i="101"/>
  <c r="D10" i="101"/>
  <c r="D11" i="101"/>
  <c r="D12" i="101"/>
  <c r="D13" i="101"/>
  <c r="D14" i="101"/>
  <c r="D15" i="101"/>
  <c r="D16" i="101"/>
  <c r="D17" i="101"/>
  <c r="D18" i="101"/>
  <c r="D5" i="101"/>
  <c r="D6" i="100"/>
  <c r="D7" i="100"/>
  <c r="D8" i="100"/>
  <c r="D9" i="100"/>
  <c r="D10" i="100"/>
  <c r="D11" i="100"/>
  <c r="D12" i="100"/>
  <c r="D13" i="100"/>
  <c r="D14" i="100"/>
  <c r="D15" i="100"/>
  <c r="D16" i="100"/>
  <c r="D17" i="100"/>
  <c r="D5" i="100"/>
  <c r="D17" i="99"/>
  <c r="C17" i="99"/>
  <c r="D6" i="99"/>
  <c r="D7" i="99"/>
  <c r="D8" i="99"/>
  <c r="D9" i="99"/>
  <c r="D10" i="99"/>
  <c r="D11" i="99"/>
  <c r="D12" i="99"/>
  <c r="D13" i="99"/>
  <c r="D14" i="99"/>
  <c r="D15" i="99"/>
  <c r="D16" i="99"/>
  <c r="D5" i="99"/>
  <c r="E5" i="37"/>
  <c r="E6" i="37"/>
  <c r="E7" i="37"/>
  <c r="E8" i="37"/>
  <c r="E9" i="37"/>
  <c r="E10" i="37"/>
  <c r="E11" i="37"/>
  <c r="E12" i="37"/>
  <c r="E13" i="37"/>
  <c r="E14" i="37"/>
  <c r="E15" i="37"/>
  <c r="E16" i="37"/>
  <c r="E17" i="37"/>
  <c r="D5" i="37"/>
  <c r="D6" i="37"/>
  <c r="D7" i="37"/>
  <c r="D8" i="37"/>
  <c r="D9" i="37"/>
  <c r="D10" i="37"/>
  <c r="D11" i="37"/>
  <c r="D12" i="37"/>
  <c r="D13" i="37"/>
  <c r="D14" i="37"/>
  <c r="D15" i="37"/>
  <c r="D16" i="37"/>
  <c r="D17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5" i="37"/>
  <c r="D17" i="57"/>
  <c r="D9" i="103"/>
  <c r="D8" i="103"/>
  <c r="D15" i="103"/>
  <c r="D7" i="103"/>
  <c r="D10" i="103"/>
  <c r="D5" i="103"/>
  <c r="D16" i="103"/>
  <c r="D14" i="103"/>
  <c r="D6" i="103"/>
  <c r="E5" i="99"/>
  <c r="C17" i="38"/>
  <c r="D17" i="38"/>
  <c r="E6" i="81"/>
  <c r="E7" i="81"/>
  <c r="E8" i="81"/>
  <c r="E9" i="81"/>
  <c r="E10" i="81"/>
  <c r="E11" i="81"/>
  <c r="E12" i="81"/>
  <c r="E13" i="81"/>
  <c r="E14" i="81"/>
  <c r="E15" i="81"/>
  <c r="E16" i="81"/>
  <c r="E17" i="81"/>
  <c r="E18" i="81"/>
  <c r="E5" i="81"/>
  <c r="C18" i="81"/>
  <c r="C18" i="83"/>
  <c r="D18" i="83"/>
  <c r="D18" i="81"/>
  <c r="E5" i="83"/>
  <c r="E6" i="83"/>
  <c r="E7" i="83"/>
  <c r="E8" i="83"/>
  <c r="E9" i="83"/>
  <c r="E10" i="83"/>
  <c r="E11" i="83"/>
  <c r="E12" i="83"/>
  <c r="E13" i="83"/>
  <c r="E14" i="83"/>
  <c r="E15" i="83"/>
  <c r="E16" i="83"/>
  <c r="E17" i="83"/>
  <c r="D13" i="77"/>
  <c r="E7" i="93"/>
  <c r="E8" i="93"/>
  <c r="E9" i="93"/>
  <c r="E10" i="93"/>
  <c r="E15" i="93"/>
  <c r="E16" i="93"/>
  <c r="E17" i="93"/>
  <c r="E6" i="94"/>
  <c r="E7" i="94"/>
  <c r="E8" i="94"/>
  <c r="E9" i="94"/>
  <c r="E10" i="94"/>
  <c r="E11" i="94"/>
  <c r="E12" i="94"/>
  <c r="E13" i="94"/>
  <c r="E14" i="94"/>
  <c r="E15" i="94"/>
  <c r="E16" i="94"/>
  <c r="E17" i="94"/>
  <c r="E5" i="94"/>
  <c r="C18" i="102"/>
  <c r="E14" i="102"/>
  <c r="E10" i="102"/>
  <c r="E6" i="102"/>
  <c r="E5" i="102"/>
  <c r="C18" i="101"/>
  <c r="E12" i="101"/>
  <c r="E9" i="101"/>
  <c r="E8" i="101"/>
  <c r="C17" i="100"/>
  <c r="E16" i="99"/>
  <c r="E14" i="99"/>
  <c r="E10" i="99"/>
  <c r="E8" i="99"/>
  <c r="E6" i="99"/>
  <c r="E5" i="98"/>
  <c r="E17" i="98"/>
  <c r="E16" i="98"/>
  <c r="E15" i="98"/>
  <c r="E14" i="98"/>
  <c r="E13" i="98"/>
  <c r="E12" i="98"/>
  <c r="E11" i="98"/>
  <c r="E10" i="98"/>
  <c r="E9" i="98"/>
  <c r="E8" i="98"/>
  <c r="E7" i="98"/>
  <c r="E6" i="98"/>
  <c r="E17" i="97"/>
  <c r="E16" i="97"/>
  <c r="E15" i="97"/>
  <c r="E14" i="97"/>
  <c r="E13" i="97"/>
  <c r="E12" i="97"/>
  <c r="E11" i="97"/>
  <c r="E10" i="97"/>
  <c r="E9" i="97"/>
  <c r="E8" i="97"/>
  <c r="E7" i="97"/>
  <c r="E6" i="97"/>
  <c r="E5" i="97"/>
  <c r="E17" i="96"/>
  <c r="E16" i="96"/>
  <c r="E15" i="96"/>
  <c r="E14" i="96"/>
  <c r="E13" i="96"/>
  <c r="E12" i="96"/>
  <c r="E11" i="96"/>
  <c r="E10" i="96"/>
  <c r="E9" i="96"/>
  <c r="E8" i="96"/>
  <c r="E7" i="96"/>
  <c r="E6" i="96"/>
  <c r="E5" i="96"/>
  <c r="E17" i="95"/>
  <c r="E16" i="95"/>
  <c r="E15" i="95"/>
  <c r="E14" i="95"/>
  <c r="E13" i="95"/>
  <c r="E12" i="95"/>
  <c r="E11" i="95"/>
  <c r="E10" i="95"/>
  <c r="E9" i="95"/>
  <c r="E8" i="95"/>
  <c r="E7" i="95"/>
  <c r="E6" i="95"/>
  <c r="E5" i="95"/>
  <c r="E14" i="93"/>
  <c r="E13" i="93"/>
  <c r="E12" i="93"/>
  <c r="E11" i="93"/>
  <c r="E6" i="93"/>
  <c r="E5" i="93"/>
  <c r="D12" i="76"/>
  <c r="E12" i="76"/>
  <c r="C12" i="76"/>
  <c r="D8" i="76"/>
  <c r="E8" i="76"/>
  <c r="C8" i="76"/>
  <c r="D12" i="75"/>
  <c r="E12" i="75"/>
  <c r="C12" i="75"/>
  <c r="E8" i="75"/>
  <c r="D8" i="75"/>
  <c r="C8" i="75"/>
  <c r="C5" i="40"/>
  <c r="D5" i="40"/>
  <c r="C6" i="40"/>
  <c r="D6" i="40"/>
  <c r="E6" i="40"/>
  <c r="C7" i="40"/>
  <c r="D7" i="40"/>
  <c r="C8" i="40"/>
  <c r="D8" i="40"/>
  <c r="C9" i="40"/>
  <c r="D9" i="40"/>
  <c r="C10" i="40"/>
  <c r="D10" i="40"/>
  <c r="C11" i="40"/>
  <c r="D11" i="40"/>
  <c r="C12" i="40"/>
  <c r="D12" i="40"/>
  <c r="C13" i="40"/>
  <c r="E13" i="40"/>
  <c r="D13" i="40"/>
  <c r="C14" i="40"/>
  <c r="D14" i="40"/>
  <c r="E14" i="40"/>
  <c r="D14" i="73"/>
  <c r="E14" i="73"/>
  <c r="C15" i="40"/>
  <c r="D15" i="40"/>
  <c r="C16" i="40"/>
  <c r="D16" i="40"/>
  <c r="C17" i="40"/>
  <c r="E17" i="40"/>
  <c r="D17" i="40"/>
  <c r="C5" i="73"/>
  <c r="C6" i="73"/>
  <c r="C7" i="73"/>
  <c r="C8" i="73"/>
  <c r="C9" i="73"/>
  <c r="C10" i="73"/>
  <c r="C11" i="73"/>
  <c r="C12" i="73"/>
  <c r="C13" i="73"/>
  <c r="C14" i="73"/>
  <c r="C15" i="73"/>
  <c r="C16" i="73"/>
  <c r="C17" i="73"/>
  <c r="C18" i="72"/>
  <c r="C17" i="69"/>
  <c r="E6" i="41"/>
  <c r="D6" i="72"/>
  <c r="E6" i="72"/>
  <c r="E7" i="41"/>
  <c r="D7" i="72"/>
  <c r="E7" i="72"/>
  <c r="E8" i="41"/>
  <c r="D8" i="72"/>
  <c r="E8" i="72"/>
  <c r="E9" i="41"/>
  <c r="D9" i="72"/>
  <c r="E9" i="72"/>
  <c r="E10" i="41"/>
  <c r="D10" i="72"/>
  <c r="E10" i="72"/>
  <c r="E11" i="41"/>
  <c r="D11" i="72"/>
  <c r="E11" i="72"/>
  <c r="E12" i="41"/>
  <c r="D12" i="72"/>
  <c r="E12" i="72"/>
  <c r="E13" i="41"/>
  <c r="D13" i="72"/>
  <c r="E13" i="72"/>
  <c r="E14" i="41"/>
  <c r="D14" i="72"/>
  <c r="E14" i="72"/>
  <c r="E15" i="41"/>
  <c r="D15" i="72"/>
  <c r="E15" i="72"/>
  <c r="E16" i="41"/>
  <c r="D16" i="72"/>
  <c r="E16" i="72"/>
  <c r="E17" i="41"/>
  <c r="D17" i="72"/>
  <c r="E17" i="72"/>
  <c r="E5" i="41"/>
  <c r="D18" i="41"/>
  <c r="C18" i="41"/>
  <c r="C5" i="70"/>
  <c r="C6" i="70"/>
  <c r="C7" i="70"/>
  <c r="C8" i="70"/>
  <c r="C9" i="70"/>
  <c r="C10" i="70"/>
  <c r="C11" i="70"/>
  <c r="C12" i="70"/>
  <c r="C13" i="70"/>
  <c r="C14" i="70"/>
  <c r="C15" i="70"/>
  <c r="C16" i="70"/>
  <c r="C18" i="71"/>
  <c r="C17" i="68"/>
  <c r="E6" i="38"/>
  <c r="D6" i="69"/>
  <c r="E6" i="69"/>
  <c r="E7" i="38"/>
  <c r="E7" i="100"/>
  <c r="E8" i="38"/>
  <c r="D8" i="69"/>
  <c r="E8" i="69"/>
  <c r="E9" i="38"/>
  <c r="D9" i="69"/>
  <c r="E9" i="69"/>
  <c r="E10" i="38"/>
  <c r="D10" i="69"/>
  <c r="E10" i="69"/>
  <c r="E11" i="38"/>
  <c r="D11" i="69"/>
  <c r="E11" i="69"/>
  <c r="E12" i="38"/>
  <c r="D12" i="69"/>
  <c r="E12" i="69"/>
  <c r="E13" i="38"/>
  <c r="D13" i="69"/>
  <c r="E13" i="69"/>
  <c r="E14" i="38"/>
  <c r="D14" i="69"/>
  <c r="E14" i="69"/>
  <c r="E15" i="38"/>
  <c r="D15" i="69"/>
  <c r="E15" i="69"/>
  <c r="E16" i="38"/>
  <c r="D16" i="69"/>
  <c r="E16" i="69"/>
  <c r="E5" i="38"/>
  <c r="D5" i="69"/>
  <c r="E5" i="69"/>
  <c r="E6" i="39"/>
  <c r="D6" i="71"/>
  <c r="E6" i="71"/>
  <c r="E7" i="39"/>
  <c r="D7" i="71"/>
  <c r="E7" i="71"/>
  <c r="E8" i="39"/>
  <c r="D8" i="71"/>
  <c r="E8" i="71"/>
  <c r="E9" i="39"/>
  <c r="D9" i="71"/>
  <c r="E9" i="71"/>
  <c r="E10" i="39"/>
  <c r="D10" i="71"/>
  <c r="E10" i="71"/>
  <c r="E11" i="39"/>
  <c r="D11" i="71"/>
  <c r="E11" i="71"/>
  <c r="E12" i="39"/>
  <c r="D12" i="71"/>
  <c r="E12" i="71"/>
  <c r="E13" i="39"/>
  <c r="D13" i="71"/>
  <c r="E13" i="71"/>
  <c r="E14" i="39"/>
  <c r="D14" i="71"/>
  <c r="E14" i="71"/>
  <c r="E15" i="39"/>
  <c r="D15" i="71"/>
  <c r="E15" i="71"/>
  <c r="E16" i="39"/>
  <c r="D16" i="71"/>
  <c r="E16" i="71"/>
  <c r="E17" i="39"/>
  <c r="D17" i="71"/>
  <c r="E17" i="71"/>
  <c r="E5" i="39"/>
  <c r="D5" i="71"/>
  <c r="D18" i="39"/>
  <c r="C18" i="39"/>
  <c r="D17" i="36"/>
  <c r="C17" i="36"/>
  <c r="E6" i="36"/>
  <c r="D6" i="68"/>
  <c r="E6" i="68"/>
  <c r="E7" i="36"/>
  <c r="D7" i="68"/>
  <c r="E7" i="68"/>
  <c r="E8" i="36"/>
  <c r="D8" i="68"/>
  <c r="E8" i="68"/>
  <c r="E9" i="36"/>
  <c r="D9" i="68"/>
  <c r="E9" i="68"/>
  <c r="E10" i="36"/>
  <c r="D10" i="68"/>
  <c r="E10" i="68"/>
  <c r="E11" i="36"/>
  <c r="D11" i="68"/>
  <c r="E11" i="68"/>
  <c r="E12" i="36"/>
  <c r="D12" i="68"/>
  <c r="E12" i="68"/>
  <c r="E13" i="36"/>
  <c r="D13" i="68"/>
  <c r="E13" i="68"/>
  <c r="E14" i="36"/>
  <c r="D14" i="68"/>
  <c r="E14" i="68"/>
  <c r="E15" i="36"/>
  <c r="D15" i="68"/>
  <c r="E15" i="68"/>
  <c r="E16" i="36"/>
  <c r="D16" i="68"/>
  <c r="E16" i="68"/>
  <c r="E5" i="36"/>
  <c r="F6" i="41"/>
  <c r="E7" i="102"/>
  <c r="E8" i="102"/>
  <c r="E16" i="102"/>
  <c r="E15" i="102"/>
  <c r="E9" i="102"/>
  <c r="E17" i="102"/>
  <c r="E11" i="102"/>
  <c r="E9" i="40"/>
  <c r="D9" i="73"/>
  <c r="E9" i="73"/>
  <c r="E12" i="102"/>
  <c r="E13" i="102"/>
  <c r="E16" i="101"/>
  <c r="E15" i="101"/>
  <c r="E7" i="40"/>
  <c r="F7" i="41"/>
  <c r="E10" i="101"/>
  <c r="E17" i="101"/>
  <c r="E5" i="101"/>
  <c r="E11" i="101"/>
  <c r="E14" i="101"/>
  <c r="E13" i="101"/>
  <c r="E7" i="101"/>
  <c r="E15" i="100"/>
  <c r="E9" i="99"/>
  <c r="E11" i="99"/>
  <c r="E12" i="99"/>
  <c r="E13" i="99"/>
  <c r="E7" i="99"/>
  <c r="E15" i="99"/>
  <c r="E9" i="100"/>
  <c r="E12" i="100"/>
  <c r="E13" i="100"/>
  <c r="D13" i="70"/>
  <c r="E13" i="70"/>
  <c r="E16" i="100"/>
  <c r="E10" i="100"/>
  <c r="D9" i="70"/>
  <c r="E9" i="70"/>
  <c r="E11" i="100"/>
  <c r="E6" i="100"/>
  <c r="E8" i="100"/>
  <c r="E14" i="100"/>
  <c r="E18" i="83"/>
  <c r="E6" i="101"/>
  <c r="D5" i="70"/>
  <c r="E5" i="70"/>
  <c r="F17" i="41"/>
  <c r="C17" i="70"/>
  <c r="E15" i="40"/>
  <c r="D15" i="73"/>
  <c r="E15" i="73"/>
  <c r="D16" i="70"/>
  <c r="E16" i="70"/>
  <c r="F8" i="38"/>
  <c r="F15" i="36"/>
  <c r="D14" i="70"/>
  <c r="E14" i="70"/>
  <c r="F6" i="36"/>
  <c r="E17" i="38"/>
  <c r="F11" i="36"/>
  <c r="F13" i="39"/>
  <c r="D12" i="70"/>
  <c r="E12" i="70"/>
  <c r="D10" i="70"/>
  <c r="E10" i="70"/>
  <c r="D5" i="68"/>
  <c r="E5" i="68"/>
  <c r="C18" i="73"/>
  <c r="E5" i="71"/>
  <c r="D18" i="71"/>
  <c r="E18" i="71"/>
  <c r="E18" i="39"/>
  <c r="F7" i="36"/>
  <c r="D7" i="69"/>
  <c r="E7" i="69"/>
  <c r="E17" i="36"/>
  <c r="E18" i="41"/>
  <c r="D5" i="72"/>
  <c r="E5" i="72"/>
  <c r="E16" i="40"/>
  <c r="D16" i="73"/>
  <c r="E16" i="73"/>
  <c r="E8" i="40"/>
  <c r="D8" i="73"/>
  <c r="E8" i="73"/>
  <c r="D17" i="73"/>
  <c r="E17" i="73"/>
  <c r="D6" i="73"/>
  <c r="E6" i="73"/>
  <c r="D13" i="73"/>
  <c r="E13" i="73"/>
  <c r="F14" i="39"/>
  <c r="F14" i="41"/>
  <c r="E5" i="40"/>
  <c r="F5" i="39"/>
  <c r="E12" i="40"/>
  <c r="F13" i="41"/>
  <c r="D18" i="40"/>
  <c r="C18" i="40"/>
  <c r="E10" i="40"/>
  <c r="F10" i="39"/>
  <c r="F17" i="39"/>
  <c r="F6" i="39"/>
  <c r="E11" i="40"/>
  <c r="D11" i="73"/>
  <c r="E11" i="73"/>
  <c r="F9" i="41"/>
  <c r="F9" i="39"/>
  <c r="F7" i="39"/>
  <c r="D18" i="72"/>
  <c r="E18" i="72"/>
  <c r="E18" i="102"/>
  <c r="D7" i="73"/>
  <c r="E7" i="73"/>
  <c r="E18" i="101"/>
  <c r="F13" i="36"/>
  <c r="F13" i="38"/>
  <c r="E17" i="99"/>
  <c r="F9" i="38"/>
  <c r="F5" i="38"/>
  <c r="F14" i="36"/>
  <c r="F14" i="38"/>
  <c r="F9" i="36"/>
  <c r="F6" i="38"/>
  <c r="D6" i="70"/>
  <c r="E6" i="70"/>
  <c r="E17" i="100"/>
  <c r="E5" i="100"/>
  <c r="D15" i="70"/>
  <c r="E15" i="70"/>
  <c r="F7" i="38"/>
  <c r="F8" i="36"/>
  <c r="D8" i="70"/>
  <c r="E8" i="70"/>
  <c r="F5" i="36"/>
  <c r="F15" i="38"/>
  <c r="D17" i="68"/>
  <c r="E17" i="68"/>
  <c r="F8" i="41"/>
  <c r="F15" i="39"/>
  <c r="F15" i="41"/>
  <c r="F12" i="36"/>
  <c r="F16" i="36"/>
  <c r="F12" i="38"/>
  <c r="F16" i="38"/>
  <c r="F11" i="38"/>
  <c r="D11" i="70"/>
  <c r="E11" i="70"/>
  <c r="F10" i="38"/>
  <c r="F13" i="37"/>
  <c r="F10" i="36"/>
  <c r="F16" i="41"/>
  <c r="D7" i="70"/>
  <c r="E7" i="70"/>
  <c r="D17" i="69"/>
  <c r="E17" i="69"/>
  <c r="F8" i="39"/>
  <c r="F16" i="39"/>
  <c r="F12" i="41"/>
  <c r="D12" i="73"/>
  <c r="E12" i="73"/>
  <c r="F5" i="41"/>
  <c r="D5" i="73"/>
  <c r="F10" i="41"/>
  <c r="D10" i="73"/>
  <c r="E10" i="73"/>
  <c r="E18" i="40"/>
  <c r="F16" i="40"/>
  <c r="F11" i="41"/>
  <c r="F12" i="39"/>
  <c r="F11" i="39"/>
  <c r="F15" i="37"/>
  <c r="F5" i="37"/>
  <c r="F9" i="37"/>
  <c r="F10" i="37"/>
  <c r="F17" i="37"/>
  <c r="F17" i="36"/>
  <c r="F16" i="37"/>
  <c r="F12" i="37"/>
  <c r="F8" i="37"/>
  <c r="F17" i="38"/>
  <c r="F11" i="37"/>
  <c r="F14" i="37"/>
  <c r="F7" i="37"/>
  <c r="F6" i="37"/>
  <c r="D17" i="70"/>
  <c r="E17" i="70"/>
  <c r="F5" i="40"/>
  <c r="F10" i="40"/>
  <c r="F7" i="40"/>
  <c r="F11" i="40"/>
  <c r="F14" i="40"/>
  <c r="F6" i="40"/>
  <c r="F12" i="40"/>
  <c r="E5" i="73"/>
  <c r="D18" i="73"/>
  <c r="E18" i="73"/>
  <c r="F17" i="40"/>
  <c r="F18" i="39"/>
  <c r="F15" i="40"/>
  <c r="F8" i="40"/>
  <c r="F9" i="40"/>
  <c r="F13" i="40"/>
  <c r="F18" i="41"/>
  <c r="F18" i="40"/>
</calcChain>
</file>

<file path=xl/sharedStrings.xml><?xml version="1.0" encoding="utf-8"?>
<sst xmlns="http://schemas.openxmlformats.org/spreadsheetml/2006/main" count="1297" uniqueCount="252">
  <si>
    <t>عنوان الجدول</t>
  </si>
  <si>
    <t>رقم الجدول</t>
  </si>
  <si>
    <t>السلاسل الزمنية لأهم المؤشرات</t>
  </si>
  <si>
    <t xml:space="preserve">عدد مرافق الضيافة السياحية المرخصة </t>
  </si>
  <si>
    <t>1.1</t>
  </si>
  <si>
    <t>متوسط مدة الإقامة في مرافق الضيافة السياحية المرخصة</t>
  </si>
  <si>
    <t>المؤشرات الرئيسية للمشتغلين في الأنشطة السياحية</t>
  </si>
  <si>
    <t>مؤشرات مرافق الضيافة السياحية المرخصة</t>
  </si>
  <si>
    <t xml:space="preserve">مؤشرات المشتغلين في الأنشطة السياحية </t>
  </si>
  <si>
    <t>جدول 1.1</t>
  </si>
  <si>
    <t>الربع الأول 2024</t>
  </si>
  <si>
    <t>الربع الثاني 2024</t>
  </si>
  <si>
    <t>الربع الثالث 2024</t>
  </si>
  <si>
    <t>الربع الرابع 2024</t>
  </si>
  <si>
    <t>الربع الأول 2025</t>
  </si>
  <si>
    <t>الربع الثاني 2025</t>
  </si>
  <si>
    <t>الربع الثالث 2025</t>
  </si>
  <si>
    <t>الربع الرابع 2025</t>
  </si>
  <si>
    <t xml:space="preserve">عدد الشقق المخدومة ومرافق الضيافة الأخرى </t>
  </si>
  <si>
    <t>عدد الفنادق</t>
  </si>
  <si>
    <t>إجمالي المرافق المرخصة</t>
  </si>
  <si>
    <t>المصدر: وزارة السياحة - منصة الرصد السياحي (بيانات أولية).</t>
  </si>
  <si>
    <t>العودة للقائمة الرئيسية</t>
  </si>
  <si>
    <t>جدول 1.2</t>
  </si>
  <si>
    <t>جدول 1.3</t>
  </si>
  <si>
    <t>جدول 1.4</t>
  </si>
  <si>
    <t>ليلة</t>
  </si>
  <si>
    <t>جدول 1.5</t>
  </si>
  <si>
    <t>جدول 2.1</t>
  </si>
  <si>
    <t>المناطق الإدارية</t>
  </si>
  <si>
    <t>الشقق المخدومة ومرافق الضيافة الأخرى</t>
  </si>
  <si>
    <t xml:space="preserve">الإجمالي </t>
  </si>
  <si>
    <t>الرياض</t>
  </si>
  <si>
    <t>مكة المكرمة</t>
  </si>
  <si>
    <t>المدينة المنوره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</si>
  <si>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</si>
  <si>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</si>
  <si>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</si>
  <si>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</si>
  <si>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</si>
  <si>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</si>
  <si>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</si>
  <si>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</si>
  <si>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</si>
  <si>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</si>
  <si>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جدول 2.2</t>
  </si>
  <si>
    <t>جدول 2.3</t>
  </si>
  <si>
    <t>المتوسط الربعي</t>
  </si>
  <si>
    <t>جدول 2.4</t>
  </si>
  <si>
    <t>جدول 2.5</t>
  </si>
  <si>
    <t>جدول 2.6</t>
  </si>
  <si>
    <t>جدول 2.7</t>
  </si>
  <si>
    <t>جدول 2.8</t>
  </si>
  <si>
    <t>جدول 2.9</t>
  </si>
  <si>
    <t>نوع المرفق</t>
  </si>
  <si>
    <t>الفنادق</t>
  </si>
  <si>
    <t>معدل التغير في الفنادق</t>
  </si>
  <si>
    <t>معدل التغير في الشقق المخدومة ومرافق الضيافة الأخرى</t>
  </si>
  <si>
    <t>جدول 2.10</t>
  </si>
  <si>
    <t>جدول 2.11</t>
  </si>
  <si>
    <t>جدول 3.1</t>
  </si>
  <si>
    <t>النشاط السياحي</t>
  </si>
  <si>
    <t>ذكور</t>
  </si>
  <si>
    <t>إناث</t>
  </si>
  <si>
    <t>الإجمالي</t>
  </si>
  <si>
    <t xml:space="preserve">مشاركة السعوديين حسب النشاط 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</si>
  <si>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</si>
  <si>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</si>
  <si>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</si>
  <si>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</si>
  <si>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</si>
  <si>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</si>
  <si>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</si>
  <si>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</si>
  <si>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</si>
  <si>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</si>
  <si>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</si>
  <si>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</si>
  <si>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>جدول 3.2</t>
  </si>
  <si>
    <t>مشاركة غير السعوديين حسب النشاط</t>
  </si>
  <si>
    <t>جدول 3.3</t>
  </si>
  <si>
    <t xml:space="preserve">ذكور </t>
  </si>
  <si>
    <t>مشاركة النشاط من الإجمالي</t>
  </si>
  <si>
    <t>جدول 3.4</t>
  </si>
  <si>
    <t>مشاركة السعوديين حسب المناطق الإدارية</t>
  </si>
  <si>
    <t>جدول 3.5</t>
  </si>
  <si>
    <t>مشاركة غير السعوديين حسب المناطق الإدارية</t>
  </si>
  <si>
    <t>جدول 3.6</t>
  </si>
  <si>
    <t>مشاركة المناطق الإدارية من الإجمالي</t>
  </si>
  <si>
    <t>جدول 3.7</t>
  </si>
  <si>
    <t>معدل التغير</t>
  </si>
  <si>
    <t>جدول 3.8</t>
  </si>
  <si>
    <t>جدول 3.9</t>
  </si>
  <si>
    <t>جدول 3.10</t>
  </si>
  <si>
    <t>جدول 3.11</t>
  </si>
  <si>
    <t>جدول 3.12</t>
  </si>
  <si>
    <t>الربع الأول 2026</t>
  </si>
  <si>
    <t>الربع الأول 2023</t>
  </si>
  <si>
    <t>الربع الثاني 2023</t>
  </si>
  <si>
    <t>الربع الثالث 2023</t>
  </si>
  <si>
    <t>الربع الرابع 2023</t>
  </si>
  <si>
    <t xml:space="preserve">التغير عن الربع الأول من عام 2025 في متوسط مدة الإقامة حسب الشهر ونوع المرفق </t>
  </si>
  <si>
    <t>عدد المشتغلين السعوديين في الأنشطة السياحية حسب النوع والنشاط للربع الأول من عام 2026</t>
  </si>
  <si>
    <t>عدد المشتغلين غير السعوديين في الأنشطة السياحية حسب النوع والنشاط للربع الأول من عام 2026</t>
  </si>
  <si>
    <t>إجمالي المشتغلين في الأنشطة السياحية حسب النوع والنشاط للربع الأول من عام 2026</t>
  </si>
  <si>
    <t>عدد المشتغلين السعوديين في الأنشطة السياحية حسب النوع والمناطق الإدارية للربع الأول من عام 2026</t>
  </si>
  <si>
    <t>عدد المشتغلين غير السعوديين في الأنشطة السياحية حسب النوع والمناطق الإدارية للربع الأول من عام 2026</t>
  </si>
  <si>
    <t>إجمالي المشتغلين في الأنشطة السياحية حسب النوع والمناطق الإدارية للربع الأول من عام 2026</t>
  </si>
  <si>
    <t xml:space="preserve">التغير عن الربع الأول من عام 2025 في عدد المشتغلين السعوديين في الأنشطة السياحية حسب النشاط </t>
  </si>
  <si>
    <t xml:space="preserve">التغير عن الربع الأول من عام 2025 في عدد المشتغلين السعوديين في الأنشطة السياحية حسب المناطق الإدارية </t>
  </si>
  <si>
    <t>التغير عن الربع الأول من عام 2025 في عدد المشتغلين غير السعوديين في الأنشطة السياحية حسب المناطق الإدارية</t>
  </si>
  <si>
    <t xml:space="preserve">التغير عن الربع الأول من عام 2025 في إجمالي المشتغلين في الأنشطة السياحية حسب المناطق الإدارية </t>
  </si>
  <si>
    <t>متوسط مدة الإقامة في الفنادق حسب المناطق الإدارية والشهر للربع الأول من عام 2026</t>
  </si>
  <si>
    <t>متوسط مدة الإقامة في الشقق المخدومة ومرافق الضيافة الأخرى حسب المناطق الإدارية والشهر للربع الأول من عام 2026</t>
  </si>
  <si>
    <t>متوسط السعر اليومي في الشقق المخدومة ومرافق الضيافة الأخرى حسب المناطق الإدارية والشهر للربع الأول من عام 2026</t>
  </si>
  <si>
    <t>معدل الإشغال في الشقق المخدومة ومرافق الضيافة الأخرى حسب المناطق الإدارية والشهر للربع الأول من عام 2026</t>
  </si>
  <si>
    <t>عدد الغرف المتاحة في مرافق الضيافة السياحية المرخصة حسب المناطق الإدارية ونوع المرفق للربع الأول لعام 2026</t>
  </si>
  <si>
    <t>عدد مرافق الضيافة السياحية المرخصة حسب المناطق الإدارية ونوع المرفق للربع الأول لعام 2026</t>
  </si>
  <si>
    <t>الربع االثالث 2023</t>
  </si>
  <si>
    <t xml:space="preserve">التغير عن الربع الأول من عام 2025 في عدد المشتغلين غير السعوديين في الأنشطة السياحية حسب النشاط </t>
  </si>
  <si>
    <t xml:space="preserve">التغير عن الربع الأول من عام 2025 في إجمالي المشتغلين في الأنشطة السياحية حسب النشاط </t>
  </si>
  <si>
    <t xml:space="preserve">التغير عن الربع الأول من عام 2025 في عدد المشتغلين غير السعوديين في الأنشطة السياحية حسب المناطق الإدارية </t>
  </si>
  <si>
    <t xml:space="preserve">التغير عن الربع الأول من عام 2025 في عدد المشتغلين الذكور في الأنشطة السياحية حسب المناطق الإدارية </t>
  </si>
  <si>
    <t xml:space="preserve">التغير عن الربع الأول من عام 2025 في عدد المشتغلين الذكور في الأنشطة السياحية حسب النشاط </t>
  </si>
  <si>
    <t xml:space="preserve">عدد المشتغلين السعوديين </t>
  </si>
  <si>
    <t xml:space="preserve">عدد المشتغلين غير السعوديين </t>
  </si>
  <si>
    <t xml:space="preserve">إجمالي المشتغلين </t>
  </si>
  <si>
    <t xml:space="preserve">نسبة المشتغلات الإناث من إجمالي المشتغلين </t>
  </si>
  <si>
    <t>يناير</t>
  </si>
  <si>
    <t>فبراير</t>
  </si>
  <si>
    <t>مارس</t>
  </si>
  <si>
    <t xml:space="preserve">التغير عن الربع الرابع من عام 2024 في عدد المشتغلين الإناث في الأنشطة السياحية حسب النشاط </t>
  </si>
  <si>
    <t>التغير عن الربع الأول من عام 2025 في عدد المشتغلين الإناث في الأنشطة السياحية حسب المناطق الإدارية</t>
  </si>
  <si>
    <t xml:space="preserve">التغير عن الربع الأول من عام 2025 في متوسط السعر اليومي في الشقق المخدومة ومرافق الضيافة الأخرى حسب المناطق الإدارية </t>
  </si>
  <si>
    <t>الربع</t>
  </si>
  <si>
    <t xml:space="preserve">معدل الإشغال في الشقق المخدومة ومرافق الضيافة الأخرى </t>
  </si>
  <si>
    <t xml:space="preserve"> معدل الإشغال في الفنادق</t>
  </si>
  <si>
    <t xml:space="preserve"> متوسط السعر اليومي في الشقق المخدومة ومرافق الضيافة الأخرى </t>
  </si>
  <si>
    <t xml:space="preserve"> متوسط السعر اليومي في الفنادق</t>
  </si>
  <si>
    <t xml:space="preserve"> متوسط مدة الإقامة في الشقق المخدومة ومرافق الضيافة الأخرى </t>
  </si>
  <si>
    <t xml:space="preserve"> متوسط مدة الإقامة في الفنادق</t>
  </si>
  <si>
    <t>2.20</t>
  </si>
  <si>
    <t>جدول 2.12</t>
  </si>
  <si>
    <t>جدول 2.13</t>
  </si>
  <si>
    <t>جدول 2.14</t>
  </si>
  <si>
    <t>جدول 2.15</t>
  </si>
  <si>
    <t>جدول 2.16</t>
  </si>
  <si>
    <t>جدول 2.17</t>
  </si>
  <si>
    <t>جدول 2.18</t>
  </si>
  <si>
    <t>جدول 2.19</t>
  </si>
  <si>
    <t>جدول 2.20</t>
  </si>
  <si>
    <t>جدول 2.21</t>
  </si>
  <si>
    <t>جدول 2.22</t>
  </si>
  <si>
    <t>جدول 2.23</t>
  </si>
  <si>
    <t>جدول 2.24</t>
  </si>
  <si>
    <t>جدول 2.25</t>
  </si>
  <si>
    <t>جدول 3.13</t>
  </si>
  <si>
    <t>جدول 3.14</t>
  </si>
  <si>
    <t>جدول 3.15</t>
  </si>
  <si>
    <t>جدول 3.16</t>
  </si>
  <si>
    <t>2.10</t>
  </si>
  <si>
    <t>عدد الشقق المخدومة ومرافق الضيافة الأخرى</t>
  </si>
  <si>
    <t xml:space="preserve">إجمالي المرافق المرخصة </t>
  </si>
  <si>
    <t>عدد الغرف المتاحة في الشقق المخدومة ومرافق الضيافة الأخرى</t>
  </si>
  <si>
    <t>عدد الغرف المتاحة في الفنادق</t>
  </si>
  <si>
    <t>إجمالي الغرف المتاحة</t>
  </si>
  <si>
    <t xml:space="preserve">التغير عن الربع الأول من عام 2025 في متوسط مدة الإقامة في الفنادق حسب المناطق الإدارية </t>
  </si>
  <si>
    <t xml:space="preserve">التغير عن الربع الأول من عام 2025 في متوسط مدة الإقامة في الشقق المخدومة ومرافق الضيافة الأخرى حسب المناطق الإدارية </t>
  </si>
  <si>
    <t>المؤشرات الرئيسية للمنشآت السياحية</t>
  </si>
  <si>
    <t xml:space="preserve">مؤشرات المنشآت السياحية </t>
  </si>
  <si>
    <t xml:space="preserve">مشاركة النشاط من الاجمالي </t>
  </si>
  <si>
    <t>جدول 4.2</t>
  </si>
  <si>
    <t xml:space="preserve">المؤشرات الرئيسية للمنشآت السياحية							</t>
  </si>
  <si>
    <t>جدول 1.6</t>
  </si>
  <si>
    <t>الربع الأول 2022</t>
  </si>
  <si>
    <t>الربع الثاني 2022</t>
  </si>
  <si>
    <t>الربع الثالث 2022</t>
  </si>
  <si>
    <t>الربع الرابع 2022</t>
  </si>
  <si>
    <t xml:space="preserve">التغير عن الربع الرابع من عام 2025 في عدد المشتغلين غير السعوديين في الأنشطة السياحية حسب النشاط </t>
  </si>
  <si>
    <t xml:space="preserve">التغير عن الربع الرابع من عام 2025 في عدد المشتغلين الإناث في الأنشطة السياحية حسب النشاط </t>
  </si>
  <si>
    <t>جدول 4.1</t>
  </si>
  <si>
    <t xml:space="preserve">مشاركة المنطقة من الإجمالي  </t>
  </si>
  <si>
    <t>إحصاءات المنشآت السياحية للربع الأول من عام 2026</t>
  </si>
  <si>
    <t xml:space="preserve">المصدر: وزارة الموارد البشرية والتنمية الاجتماعية - العدد يشمل المنشآت التي يوجد بها مشتغلين. </t>
  </si>
  <si>
    <t>المصدر: وزارة الموارد البشرية والتنمية الاجتماعية - العدد يشمل المنشآت التي يوجد بها مشتغلين.</t>
  </si>
  <si>
    <t>المصدر: وزارة الموارد البشرية والتنمية الاجتماعية.</t>
  </si>
  <si>
    <t>معدل الإشغال في مرافق الضيافة السياحية المرخصة</t>
  </si>
  <si>
    <t>متوسط السعر اليومي في مرافق الضيافة السياحية المرخصة</t>
  </si>
  <si>
    <t>معدل الإشغال  في الشقق المخدومة ومرافق الضيافة الأخرى حسب المناطق الإدارية والشهر للربع الأول من عام 2026</t>
  </si>
  <si>
    <t>معدل الإشغال في الفنادق حسب المناطق الإدارية والشهر للربع الأول من عام 2026</t>
  </si>
  <si>
    <t>متوسط السعر اليومي في الفنادق حسب المناطق الإدارية والشهر للربع الأول من عام 2026</t>
  </si>
  <si>
    <t xml:space="preserve">التغير عن الربع الأول من عام 2025 في معدل الإشغال في الفنادق حسب المناطق الإدارية </t>
  </si>
  <si>
    <t xml:space="preserve">التغير عن الربع الأول من عام 2025 في متوسط السعر اليومي في الفنادق حسب المناطق الإدارية </t>
  </si>
  <si>
    <t>التغير عن الربع الأول من عام 2025 في معدل الإشغال حسب الشهر ونوع المرفق</t>
  </si>
  <si>
    <t>التغير عن الربع الأول من عام 2025 في متوسط السعر اليومي حسب الشهر ونوع المرفق</t>
  </si>
  <si>
    <t xml:space="preserve">التغير عن الربع الأول من عام 2025 في معدل الإشغال في الشقق المخدومة ومرافق الضيافة الأخرى حسب المناطق الإدارية </t>
  </si>
  <si>
    <t>المدن والمحافظات الرئيسية</t>
  </si>
  <si>
    <t>معدل الإشغال في الشقق المخدومة ومرافق الضيافة الأخرى حسب المدن والمحافظات الرئيسية والشهر للربع الأول من عام 2026</t>
  </si>
  <si>
    <t>معدل الإشغال في الفنادق حسب المدن والمحافظات الرئيسية والشهر للربع الأول من عام 2026</t>
  </si>
  <si>
    <t>متوسط السعر اليومي في الشقق المخدومة ومرافق الضيافة الأخرى حسب المدن والمحافظات الرئيسية والشهر للربع الأول من عام 2026</t>
  </si>
  <si>
    <t>متوسط السعر اليومي في الفنادق حسب المدن والمحافظات الرئيسية والشهر للربع الأول من عام 2026</t>
  </si>
  <si>
    <t>متوسط مدة الإقامة في الشقق المخدومة ومرافق الضيافة الأخرى حسب المدن والمحافظات الرئيسية والشهر للربع الأول من عام 2026</t>
  </si>
  <si>
    <t>متوسط مدة الإقامة في الفنادق حسب المدن والمحافظات الرئيسية والشهر للربع الأول من عام 2026</t>
  </si>
  <si>
    <t>مدينة الرياض (1)</t>
  </si>
  <si>
    <t>مدينة مكة المكرمة</t>
  </si>
  <si>
    <t>محافظة جدة</t>
  </si>
  <si>
    <t>محافظة الطائف</t>
  </si>
  <si>
    <t>مدينة المدينة المنورة</t>
  </si>
  <si>
    <t>مدينة بريدة ومحافظة عنيرة</t>
  </si>
  <si>
    <t>محافظة الأحساء</t>
  </si>
  <si>
    <t>حاضرة الدمام (2)</t>
  </si>
  <si>
    <t>مدينة أبها ومحافظة خميس مشيط</t>
  </si>
  <si>
    <t>مدينة تبوك</t>
  </si>
  <si>
    <t>مدينة حائل</t>
  </si>
  <si>
    <t>مدينة عرعر</t>
  </si>
  <si>
    <t>مدينة جازان</t>
  </si>
  <si>
    <t>مدينة نجران</t>
  </si>
  <si>
    <t>مدينة الباحة</t>
  </si>
  <si>
    <t>مدينة سكاكا</t>
  </si>
  <si>
    <t xml:space="preserve"> أخرى (3) </t>
  </si>
  <si>
    <t xml:space="preserve"> الشقق المخدومة ومرافق الضيافة الأخرى</t>
  </si>
  <si>
    <t>(1) بيانات مدينة الرياض تشمل محافظة الدرعية.</t>
  </si>
  <si>
    <t>(2) حاضرة الدمام تشمل الدمام، الخبر والظهران.</t>
  </si>
  <si>
    <t>(3) أخرى تشمل المدن والمحافظات التي لم يتم عرضها في الجدول.</t>
  </si>
  <si>
    <t>متوسط السعر اليومي في مرافق الضيافة السياحية حسب المدن والمحافظات الرئيسية والشهر للربع الأول من عام 2026</t>
  </si>
  <si>
    <t>أداء مرافق الضيافة السياحية (الشقق المخدومة ومرافق الضيافة الأخرى، الفنادق)</t>
  </si>
  <si>
    <t>معدل الإشغال في مرافق الضيافة السياحية حسب المدن والمحافظات الرئيسية ونوع المرفق للربع الأول من عام 2026</t>
  </si>
  <si>
    <t>متوسط السعر اليومي في مرافق الضيافة السياحية حسب المدن والمحافظات الرئيسية ونوع المرفق للربع الأول من عام 2026</t>
  </si>
  <si>
    <t>متوسط مدة الإقامة في مرافق الضيافة السياحية حسب المدن والمحافظات الرئيسية ونوع المرفق للربع الأول من عام 2026</t>
  </si>
  <si>
    <t>معدل الإشغال في مرافق الضيافة السياحية حسب المدن والمحافظات الرئيسية والشهر للربع الأول من عام 2026</t>
  </si>
  <si>
    <t>المتوسط العام</t>
  </si>
  <si>
    <t>متوسط مدة الإقامة في مرافق الضيافة السياحية حسب المدن والمحافظات الرئيسية والشهر للربع الأول من عام 2026</t>
  </si>
  <si>
    <t>جدول 2.26</t>
  </si>
  <si>
    <t>جدول 2.27</t>
  </si>
  <si>
    <t>جدول 2.28</t>
  </si>
  <si>
    <t>جدول 2.29</t>
  </si>
  <si>
    <t>2.18</t>
  </si>
  <si>
    <t>2.19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</si>
  <si>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</si>
  <si>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</si>
  <si>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</si>
  <si>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</si>
  <si>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</si>
  <si>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</si>
  <si>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</si>
  <si>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</si>
  <si>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</si>
  <si>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عدد المنشآت السياحية حسب النشاط  للربع الأول من عام 2026</t>
  </si>
  <si>
    <t>عدد المنشآت السياحية حسب المناطق الإدارية للربع الأول من عام 2026</t>
  </si>
  <si>
    <t xml:space="preserve">عدد المنشآت السياحية </t>
  </si>
  <si>
    <t>عدد المنشآت السياحية حسب النشاط للربع الأول من عام 2026</t>
  </si>
  <si>
    <t>ملاحظة: متوسط السعر اليومي لا يشمل ضريبة القيمة المضافة ورسوم الخدمات البلدية.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</si>
</sst>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_-* #,##0_-;\-* #,##0_-;_-* &quot;-&quot;??_-;_-@_-"/>
  </numFmts>
  <fonts count="36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b/>
      <sz val="16"/>
      <color theme="1" tint="0.249977111117893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sz val="11"/>
      <color theme="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22"/>
      <color rgb="FFFF0000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sz val="11"/>
      <color theme="0"/>
      <name val="Arial"/>
      <family val="2"/>
      <charset val="178"/>
      <scheme val="minor"/>
    </font>
    <font>
      <sz val="8"/>
      <color rgb="FFFF0000"/>
      <name val="Frutiger LT Arabic 55 Roman"/>
    </font>
    <font>
      <b/>
      <sz val="11"/>
      <color rgb="FFFF0000"/>
      <name val="Arial"/>
      <family val="2"/>
      <scheme val="minor"/>
    </font>
    <font>
      <sz val="8"/>
      <color theme="1"/>
      <name val="Frutiger LT Arabic 55 Roman"/>
    </font>
    <font>
      <sz val="10"/>
      <color rgb="FFFF0000"/>
      <name val="Frutiger LT Arabic 55 Roman"/>
    </font>
    <font>
      <sz val="8"/>
      <name val="Arial"/>
      <family val="2"/>
      <scheme val="minor"/>
    </font>
    <font>
      <sz val="11"/>
      <color rgb="FF000000"/>
      <name val="Arial"/>
      <family val="2"/>
    </font>
    <font>
      <sz val="8"/>
      <color rgb="FFFFFFFF"/>
      <name val="Frutiger LT Arabic 55 Roman"/>
    </font>
    <font>
      <b/>
      <sz val="16"/>
      <color rgb="FF40404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4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8497B0"/>
        <bgColor rgb="FF000000"/>
      </patternFill>
    </fill>
  </fills>
  <borders count="2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</borders>
  <cellStyleXfs count="290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4" fillId="0" borderId="0"/>
    <xf numFmtId="0" fontId="10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5" fillId="5" borderId="2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5" fillId="4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43" fontId="6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7" fillId="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</cellStyleXfs>
  <cellXfs count="169">
    <xf numFmtId="0" fontId="0" fillId="0" borderId="0" xfId="0"/>
    <xf numFmtId="3" fontId="0" fillId="0" borderId="0" xfId="0" applyNumberFormat="1"/>
    <xf numFmtId="0" fontId="0" fillId="3" borderId="0" xfId="0" applyFill="1"/>
    <xf numFmtId="0" fontId="13" fillId="0" borderId="0" xfId="0" applyFont="1"/>
    <xf numFmtId="0" fontId="1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0" fontId="17" fillId="0" borderId="0" xfId="0" applyFont="1"/>
    <xf numFmtId="165" fontId="0" fillId="0" borderId="0" xfId="0" applyNumberFormat="1"/>
    <xf numFmtId="0" fontId="9" fillId="0" borderId="0" xfId="0" applyFont="1"/>
    <xf numFmtId="166" fontId="0" fillId="0" borderId="0" xfId="0" applyNumberFormat="1"/>
    <xf numFmtId="0" fontId="19" fillId="6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21" fillId="3" borderId="4" xfId="2" applyFont="1" applyFill="1" applyBorder="1" applyAlignment="1">
      <alignment vertical="center"/>
    </xf>
    <xf numFmtId="0" fontId="23" fillId="7" borderId="5" xfId="98" applyFont="1" applyFill="1" applyBorder="1" applyAlignment="1">
      <alignment horizontal="center" vertical="center" shrinkToFit="1" readingOrder="1"/>
    </xf>
    <xf numFmtId="3" fontId="24" fillId="3" borderId="7" xfId="105" applyNumberFormat="1" applyFont="1" applyFill="1" applyBorder="1" applyAlignment="1">
      <alignment horizontal="center" vertical="center" wrapText="1" shrinkToFit="1"/>
    </xf>
    <xf numFmtId="4" fontId="24" fillId="3" borderId="7" xfId="105" applyNumberFormat="1" applyFont="1" applyFill="1" applyBorder="1" applyAlignment="1">
      <alignment horizontal="right" vertical="center" wrapText="1" shrinkToFit="1"/>
    </xf>
    <xf numFmtId="3" fontId="24" fillId="2" borderId="7" xfId="105" applyNumberFormat="1" applyFont="1" applyFill="1" applyBorder="1" applyAlignment="1">
      <alignment horizontal="center" vertical="center" wrapText="1" shrinkToFit="1"/>
    </xf>
    <xf numFmtId="4" fontId="24" fillId="2" borderId="7" xfId="105" applyNumberFormat="1" applyFont="1" applyFill="1" applyBorder="1" applyAlignment="1">
      <alignment horizontal="right" vertical="center" wrapText="1" shrinkToFit="1"/>
    </xf>
    <xf numFmtId="165" fontId="24" fillId="2" borderId="7" xfId="1" applyNumberFormat="1" applyFont="1" applyFill="1" applyBorder="1" applyAlignment="1">
      <alignment horizontal="center" vertical="center" wrapText="1" shrinkToFit="1"/>
    </xf>
    <xf numFmtId="165" fontId="24" fillId="3" borderId="7" xfId="1" applyNumberFormat="1" applyFont="1" applyFill="1" applyBorder="1" applyAlignment="1">
      <alignment horizontal="center" vertical="center" wrapText="1" shrinkToFit="1"/>
    </xf>
    <xf numFmtId="0" fontId="21" fillId="3" borderId="4" xfId="2" applyFont="1" applyFill="1" applyBorder="1" applyAlignment="1">
      <alignment horizontal="left" vertical="center"/>
    </xf>
    <xf numFmtId="0" fontId="23" fillId="7" borderId="5" xfId="98" applyFont="1" applyFill="1" applyBorder="1" applyAlignment="1">
      <alignment horizontal="center" vertical="center" wrapText="1" shrinkToFit="1" readingOrder="1"/>
    </xf>
    <xf numFmtId="3" fontId="24" fillId="3" borderId="7" xfId="1" applyNumberFormat="1" applyFont="1" applyFill="1" applyBorder="1" applyAlignment="1">
      <alignment horizontal="center" vertical="center" wrapText="1" shrinkToFit="1"/>
    </xf>
    <xf numFmtId="3" fontId="24" fillId="2" borderId="7" xfId="1" applyNumberFormat="1" applyFont="1" applyFill="1" applyBorder="1" applyAlignment="1">
      <alignment horizontal="center" vertical="center" wrapText="1" shrinkToFit="1"/>
    </xf>
    <xf numFmtId="3" fontId="23" fillId="7" borderId="5" xfId="98" applyNumberFormat="1" applyFont="1" applyFill="1" applyBorder="1" applyAlignment="1">
      <alignment horizontal="center" vertical="center" shrinkToFit="1" readingOrder="1"/>
    </xf>
    <xf numFmtId="0" fontId="9" fillId="0" borderId="0" xfId="0" applyFont="1" applyAlignment="1">
      <alignment vertical="top" wrapText="1"/>
    </xf>
    <xf numFmtId="165" fontId="23" fillId="7" borderId="5" xfId="1" applyNumberFormat="1" applyFont="1" applyFill="1" applyBorder="1" applyAlignment="1">
      <alignment horizontal="center" vertical="center" shrinkToFit="1" readingOrder="1"/>
    </xf>
    <xf numFmtId="165" fontId="23" fillId="6" borderId="5" xfId="1" applyNumberFormat="1" applyFont="1" applyFill="1" applyBorder="1" applyAlignment="1">
      <alignment horizontal="center" vertical="center" wrapText="1" shrinkToFit="1" readingOrder="1"/>
    </xf>
    <xf numFmtId="166" fontId="24" fillId="3" borderId="7" xfId="1" applyNumberFormat="1" applyFont="1" applyFill="1" applyBorder="1" applyAlignment="1">
      <alignment horizontal="center" vertical="center" wrapText="1" shrinkToFit="1"/>
    </xf>
    <xf numFmtId="166" fontId="24" fillId="2" borderId="7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0" fontId="28" fillId="7" borderId="3" xfId="98" applyFont="1" applyFill="1" applyBorder="1" applyAlignment="1">
      <alignment horizontal="center" vertical="center" wrapText="1" shrinkToFit="1" readingOrder="1"/>
    </xf>
    <xf numFmtId="0" fontId="21" fillId="3" borderId="5" xfId="2" applyFont="1" applyFill="1" applyBorder="1" applyAlignment="1">
      <alignment vertical="center"/>
    </xf>
    <xf numFmtId="1" fontId="24" fillId="3" borderId="7" xfId="1" applyNumberFormat="1" applyFont="1" applyFill="1" applyBorder="1" applyAlignment="1">
      <alignment horizontal="center" vertical="center" wrapText="1" shrinkToFit="1"/>
    </xf>
    <xf numFmtId="1" fontId="24" fillId="2" borderId="7" xfId="1" applyNumberFormat="1" applyFont="1" applyFill="1" applyBorder="1" applyAlignment="1">
      <alignment horizontal="center" vertical="center" wrapText="1" shrinkToFit="1"/>
    </xf>
    <xf numFmtId="3" fontId="24" fillId="3" borderId="7" xfId="1" applyNumberFormat="1" applyFont="1" applyFill="1" applyBorder="1" applyAlignment="1">
      <alignment horizontal="right" vertical="center" wrapText="1" shrinkToFit="1"/>
    </xf>
    <xf numFmtId="3" fontId="24" fillId="2" borderId="7" xfId="1" applyNumberFormat="1" applyFont="1" applyFill="1" applyBorder="1" applyAlignment="1">
      <alignment horizontal="right" vertical="center" wrapText="1" shrinkToFit="1"/>
    </xf>
    <xf numFmtId="167" fontId="0" fillId="0" borderId="0" xfId="0" applyNumberFormat="1"/>
    <xf numFmtId="3" fontId="24" fillId="10" borderId="13" xfId="0" applyNumberFormat="1" applyFont="1" applyFill="1" applyBorder="1" applyAlignment="1">
      <alignment horizontal="center" wrapText="1" readingOrder="1"/>
    </xf>
    <xf numFmtId="165" fontId="24" fillId="10" borderId="13" xfId="0" applyNumberFormat="1" applyFont="1" applyFill="1" applyBorder="1" applyAlignment="1">
      <alignment horizontal="center" wrapText="1" readingOrder="1"/>
    </xf>
    <xf numFmtId="0" fontId="29" fillId="0" borderId="0" xfId="0" applyFont="1"/>
    <xf numFmtId="0" fontId="19" fillId="7" borderId="14" xfId="0" applyFont="1" applyFill="1" applyBorder="1" applyAlignment="1">
      <alignment horizontal="center" vertical="center" wrapText="1"/>
    </xf>
    <xf numFmtId="0" fontId="21" fillId="3" borderId="0" xfId="2" applyFont="1" applyFill="1" applyAlignment="1">
      <alignment vertical="center"/>
    </xf>
    <xf numFmtId="0" fontId="21" fillId="3" borderId="0" xfId="2" applyFont="1" applyFill="1" applyAlignment="1">
      <alignment horizontal="left" vertical="center"/>
    </xf>
    <xf numFmtId="3" fontId="23" fillId="7" borderId="4" xfId="98" applyNumberFormat="1" applyFont="1" applyFill="1" applyBorder="1" applyAlignment="1">
      <alignment horizontal="center" vertical="center" shrinkToFit="1" readingOrder="1"/>
    </xf>
    <xf numFmtId="49" fontId="20" fillId="3" borderId="0" xfId="0" applyNumberFormat="1" applyFont="1" applyFill="1" applyAlignment="1">
      <alignment horizontal="right" vertical="center" wrapText="1"/>
    </xf>
    <xf numFmtId="3" fontId="30" fillId="3" borderId="7" xfId="1" applyNumberFormat="1" applyFont="1" applyFill="1" applyBorder="1" applyAlignment="1">
      <alignment horizontal="center" vertical="center" wrapText="1" shrinkToFit="1"/>
    </xf>
    <xf numFmtId="49" fontId="20" fillId="3" borderId="0" xfId="0" applyNumberFormat="1" applyFont="1" applyFill="1" applyAlignment="1">
      <alignment horizontal="center" vertical="center" wrapText="1"/>
    </xf>
    <xf numFmtId="165" fontId="23" fillId="7" borderId="5" xfId="98" applyNumberFormat="1" applyFont="1" applyFill="1" applyBorder="1" applyAlignment="1">
      <alignment horizontal="center" vertical="center" shrinkToFit="1" readingOrder="1"/>
    </xf>
    <xf numFmtId="168" fontId="0" fillId="0" borderId="0" xfId="0" applyNumberFormat="1"/>
    <xf numFmtId="3" fontId="24" fillId="0" borderId="7" xfId="105" applyNumberFormat="1" applyFont="1" applyFill="1" applyBorder="1" applyAlignment="1">
      <alignment horizontal="center" vertical="center" wrapText="1" shrinkToFit="1"/>
    </xf>
    <xf numFmtId="4" fontId="24" fillId="0" borderId="7" xfId="105" applyNumberFormat="1" applyFont="1" applyFill="1" applyBorder="1" applyAlignment="1">
      <alignment horizontal="right" vertical="center" wrapText="1" shrinkToFit="1"/>
    </xf>
    <xf numFmtId="3" fontId="24" fillId="0" borderId="7" xfId="1" applyNumberFormat="1" applyFont="1" applyFill="1" applyBorder="1" applyAlignment="1">
      <alignment horizontal="center" vertical="center" wrapText="1" shrinkToFit="1"/>
    </xf>
    <xf numFmtId="4" fontId="0" fillId="0" borderId="0" xfId="0" applyNumberFormat="1"/>
    <xf numFmtId="1" fontId="24" fillId="10" borderId="17" xfId="0" applyNumberFormat="1" applyFont="1" applyFill="1" applyBorder="1" applyAlignment="1">
      <alignment horizontal="center" wrapText="1" readingOrder="1"/>
    </xf>
    <xf numFmtId="169" fontId="0" fillId="0" borderId="0" xfId="0" applyNumberFormat="1"/>
    <xf numFmtId="43" fontId="0" fillId="0" borderId="0" xfId="0" applyNumberFormat="1"/>
    <xf numFmtId="165" fontId="24" fillId="10" borderId="17" xfId="0" applyNumberFormat="1" applyFont="1" applyFill="1" applyBorder="1" applyAlignment="1">
      <alignment horizontal="center" wrapText="1" readingOrder="1"/>
    </xf>
    <xf numFmtId="165" fontId="24" fillId="9" borderId="15" xfId="0" applyNumberFormat="1" applyFont="1" applyFill="1" applyBorder="1" applyAlignment="1">
      <alignment horizontal="center" wrapText="1" readingOrder="1"/>
    </xf>
    <xf numFmtId="165" fontId="24" fillId="9" borderId="16" xfId="0" applyNumberFormat="1" applyFont="1" applyFill="1" applyBorder="1" applyAlignment="1">
      <alignment horizontal="center" wrapText="1" readingOrder="1"/>
    </xf>
    <xf numFmtId="1" fontId="24" fillId="9" borderId="15" xfId="0" applyNumberFormat="1" applyFont="1" applyFill="1" applyBorder="1" applyAlignment="1">
      <alignment horizontal="center" wrapText="1" readingOrder="1"/>
    </xf>
    <xf numFmtId="1" fontId="24" fillId="9" borderId="16" xfId="0" applyNumberFormat="1" applyFont="1" applyFill="1" applyBorder="1" applyAlignment="1">
      <alignment horizontal="center" wrapText="1" readingOrder="1"/>
    </xf>
    <xf numFmtId="1" fontId="24" fillId="10" borderId="13" xfId="0" applyNumberFormat="1" applyFont="1" applyFill="1" applyBorder="1" applyAlignment="1">
      <alignment horizontal="center" wrapText="1" readingOrder="1"/>
    </xf>
    <xf numFmtId="166" fontId="24" fillId="9" borderId="15" xfId="0" applyNumberFormat="1" applyFont="1" applyFill="1" applyBorder="1" applyAlignment="1">
      <alignment horizontal="center" wrapText="1" readingOrder="1"/>
    </xf>
    <xf numFmtId="166" fontId="24" fillId="9" borderId="16" xfId="0" applyNumberFormat="1" applyFont="1" applyFill="1" applyBorder="1" applyAlignment="1">
      <alignment horizontal="center" wrapText="1" readingOrder="1"/>
    </xf>
    <xf numFmtId="166" fontId="24" fillId="10" borderId="13" xfId="0" applyNumberFormat="1" applyFont="1" applyFill="1" applyBorder="1" applyAlignment="1">
      <alignment horizontal="center" wrapText="1" readingOrder="1"/>
    </xf>
    <xf numFmtId="166" fontId="24" fillId="10" borderId="17" xfId="0" applyNumberFormat="1" applyFont="1" applyFill="1" applyBorder="1" applyAlignment="1">
      <alignment horizontal="center" wrapText="1" readingOrder="1"/>
    </xf>
    <xf numFmtId="3" fontId="24" fillId="9" borderId="15" xfId="0" applyNumberFormat="1" applyFont="1" applyFill="1" applyBorder="1" applyAlignment="1">
      <alignment horizontal="center" wrapText="1" readingOrder="1"/>
    </xf>
    <xf numFmtId="165" fontId="0" fillId="3" borderId="0" xfId="1" applyNumberFormat="1" applyFont="1" applyFill="1"/>
    <xf numFmtId="3" fontId="24" fillId="9" borderId="13" xfId="0" applyNumberFormat="1" applyFont="1" applyFill="1" applyBorder="1" applyAlignment="1">
      <alignment horizontal="center" wrapText="1" readingOrder="1"/>
    </xf>
    <xf numFmtId="0" fontId="31" fillId="7" borderId="0" xfId="98" applyFont="1" applyFill="1" applyAlignment="1">
      <alignment vertical="center" wrapText="1" shrinkToFit="1" readingOrder="1"/>
    </xf>
    <xf numFmtId="166" fontId="13" fillId="11" borderId="0" xfId="0" applyNumberFormat="1" applyFont="1" applyFill="1"/>
    <xf numFmtId="165" fontId="24" fillId="9" borderId="15" xfId="1" applyNumberFormat="1" applyFont="1" applyFill="1" applyBorder="1" applyAlignment="1">
      <alignment horizontal="center" wrapText="1" readingOrder="1"/>
    </xf>
    <xf numFmtId="165" fontId="24" fillId="10" borderId="13" xfId="1" applyNumberFormat="1" applyFont="1" applyFill="1" applyBorder="1" applyAlignment="1">
      <alignment horizontal="center" wrapText="1" readingOrder="1"/>
    </xf>
    <xf numFmtId="165" fontId="24" fillId="9" borderId="13" xfId="1" applyNumberFormat="1" applyFont="1" applyFill="1" applyBorder="1" applyAlignment="1">
      <alignment horizontal="center" wrapText="1" readingOrder="1"/>
    </xf>
    <xf numFmtId="165" fontId="13" fillId="0" borderId="0" xfId="1" applyNumberFormat="1" applyFont="1"/>
    <xf numFmtId="0" fontId="22" fillId="0" borderId="0" xfId="98" applyFont="1" applyAlignment="1">
      <alignment vertical="center" wrapText="1"/>
    </xf>
    <xf numFmtId="0" fontId="26" fillId="0" borderId="0" xfId="26" applyFont="1" applyBorder="1" applyAlignment="1">
      <alignment vertical="top"/>
    </xf>
    <xf numFmtId="0" fontId="23" fillId="7" borderId="7" xfId="98" applyFont="1" applyFill="1" applyBorder="1" applyAlignment="1">
      <alignment horizontal="center" vertical="center" wrapText="1" shrinkToFit="1" readingOrder="1"/>
    </xf>
    <xf numFmtId="0" fontId="23" fillId="7" borderId="18" xfId="98" applyFont="1" applyFill="1" applyBorder="1" applyAlignment="1">
      <alignment horizontal="center" vertical="center" wrapText="1" shrinkToFit="1" readingOrder="1"/>
    </xf>
    <xf numFmtId="0" fontId="23" fillId="7" borderId="18" xfId="98" applyFont="1" applyFill="1" applyBorder="1" applyAlignment="1">
      <alignment horizontal="center" vertical="center" shrinkToFit="1" readingOrder="1"/>
    </xf>
    <xf numFmtId="0" fontId="26" fillId="0" borderId="0" xfId="26" applyFont="1" applyBorder="1" applyAlignment="1">
      <alignment horizontal="left" vertical="top"/>
    </xf>
    <xf numFmtId="0" fontId="23" fillId="7" borderId="4" xfId="98" applyFont="1" applyFill="1" applyBorder="1" applyAlignment="1">
      <alignment horizontal="center" vertical="center" wrapText="1" shrinkToFit="1" readingOrder="1"/>
    </xf>
    <xf numFmtId="0" fontId="23" fillId="7" borderId="6" xfId="98" applyFont="1" applyFill="1" applyBorder="1" applyAlignment="1">
      <alignment horizontal="center" vertical="center" wrapText="1" shrinkToFit="1" readingOrder="1"/>
    </xf>
    <xf numFmtId="0" fontId="26" fillId="0" borderId="8" xfId="26" applyFont="1" applyBorder="1" applyAlignment="1">
      <alignment horizontal="left" vertical="top"/>
    </xf>
    <xf numFmtId="167" fontId="24" fillId="3" borderId="7" xfId="1" applyNumberFormat="1" applyFont="1" applyFill="1" applyBorder="1" applyAlignment="1">
      <alignment horizontal="center" vertical="center" wrapText="1" shrinkToFit="1"/>
    </xf>
    <xf numFmtId="167" fontId="24" fillId="2" borderId="7" xfId="1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33" fillId="0" borderId="0" xfId="0" applyFont="1" applyAlignment="1">
      <alignment readingOrder="1"/>
    </xf>
    <xf numFmtId="0" fontId="34" fillId="12" borderId="21" xfId="0" applyFont="1" applyFill="1" applyBorder="1" applyAlignment="1">
      <alignment horizontal="center" vertical="center" wrapText="1" readingOrder="1"/>
    </xf>
    <xf numFmtId="0" fontId="24" fillId="9" borderId="15" xfId="0" applyFont="1" applyFill="1" applyBorder="1" applyAlignment="1">
      <alignment horizontal="center" vertical="center" wrapText="1" readingOrder="1"/>
    </xf>
    <xf numFmtId="3" fontId="24" fillId="9" borderId="15" xfId="0" applyNumberFormat="1" applyFont="1" applyFill="1" applyBorder="1" applyAlignment="1">
      <alignment horizontal="center" vertical="center" wrapText="1" readingOrder="1"/>
    </xf>
    <xf numFmtId="0" fontId="24" fillId="10" borderId="15" xfId="0" applyFont="1" applyFill="1" applyBorder="1" applyAlignment="1">
      <alignment horizontal="center" vertical="center" wrapText="1" readingOrder="1"/>
    </xf>
    <xf numFmtId="3" fontId="24" fillId="10" borderId="15" xfId="0" applyNumberFormat="1" applyFont="1" applyFill="1" applyBorder="1" applyAlignment="1">
      <alignment horizontal="center" vertical="center" wrapText="1" readingOrder="1"/>
    </xf>
    <xf numFmtId="3" fontId="34" fillId="12" borderId="15" xfId="0" applyNumberFormat="1" applyFont="1" applyFill="1" applyBorder="1" applyAlignment="1">
      <alignment horizontal="center" vertical="center" readingOrder="1"/>
    </xf>
    <xf numFmtId="0" fontId="25" fillId="9" borderId="0" xfId="0" applyFont="1" applyFill="1" applyAlignment="1">
      <alignment horizontal="right" vertical="top" wrapText="1" readingOrder="1"/>
    </xf>
    <xf numFmtId="0" fontId="35" fillId="0" borderId="0" xfId="0" applyFont="1" applyAlignment="1">
      <alignment vertical="center" wrapText="1" readingOrder="1"/>
    </xf>
    <xf numFmtId="0" fontId="24" fillId="9" borderId="13" xfId="0" applyFont="1" applyFill="1" applyBorder="1" applyAlignment="1">
      <alignment horizontal="center" vertical="center" wrapText="1" readingOrder="1"/>
    </xf>
    <xf numFmtId="170" fontId="24" fillId="3" borderId="7" xfId="289" applyNumberFormat="1" applyFont="1" applyFill="1" applyBorder="1" applyAlignment="1">
      <alignment horizontal="center" vertical="center" wrapText="1" shrinkToFit="1"/>
    </xf>
    <xf numFmtId="170" fontId="24" fillId="2" borderId="7" xfId="289" applyNumberFormat="1" applyFont="1" applyFill="1" applyBorder="1" applyAlignment="1">
      <alignment horizontal="center" vertical="center" wrapText="1" shrinkToFit="1"/>
    </xf>
    <xf numFmtId="0" fontId="24" fillId="9" borderId="15" xfId="0" applyFont="1" applyFill="1" applyBorder="1" applyAlignment="1">
      <alignment horizontal="right" vertical="center" wrapText="1" readingOrder="2"/>
    </xf>
    <xf numFmtId="0" fontId="24" fillId="10" borderId="15" xfId="0" applyFont="1" applyFill="1" applyBorder="1" applyAlignment="1">
      <alignment horizontal="right" vertical="center" wrapText="1" readingOrder="2"/>
    </xf>
    <xf numFmtId="0" fontId="21" fillId="9" borderId="23" xfId="0" applyFont="1" applyFill="1" applyBorder="1" applyAlignment="1">
      <alignment vertical="center" readingOrder="2"/>
    </xf>
    <xf numFmtId="0" fontId="21" fillId="9" borderId="0" xfId="0" applyFont="1" applyFill="1" applyAlignment="1">
      <alignment vertical="center" readingOrder="2"/>
    </xf>
    <xf numFmtId="0" fontId="25" fillId="3" borderId="0" xfId="2" applyFont="1" applyFill="1" applyAlignment="1">
      <alignment vertical="top" wrapText="1"/>
    </xf>
    <xf numFmtId="0" fontId="25" fillId="9" borderId="0" xfId="0" applyFont="1" applyFill="1" applyAlignment="1">
      <alignment vertical="top" readingOrder="2"/>
    </xf>
    <xf numFmtId="0" fontId="22" fillId="0" borderId="0" xfId="0" applyFont="1" applyAlignment="1">
      <alignment wrapText="1" readingOrder="2"/>
    </xf>
    <xf numFmtId="165" fontId="24" fillId="9" borderId="15" xfId="1" applyNumberFormat="1" applyFont="1" applyFill="1" applyBorder="1" applyAlignment="1">
      <alignment horizontal="center" vertical="center" wrapText="1" readingOrder="1"/>
    </xf>
    <xf numFmtId="165" fontId="24" fillId="10" borderId="15" xfId="1" applyNumberFormat="1" applyFont="1" applyFill="1" applyBorder="1" applyAlignment="1">
      <alignment horizontal="center" vertical="center" wrapText="1" readingOrder="1"/>
    </xf>
    <xf numFmtId="9" fontId="34" fillId="12" borderId="15" xfId="1" applyFont="1" applyFill="1" applyBorder="1" applyAlignment="1">
      <alignment horizontal="center" vertical="center" readingOrder="1"/>
    </xf>
    <xf numFmtId="165" fontId="24" fillId="9" borderId="13" xfId="1" applyNumberFormat="1" applyFont="1" applyFill="1" applyBorder="1" applyAlignment="1">
      <alignment horizontal="center" vertical="center" wrapText="1" readingOrder="1"/>
    </xf>
    <xf numFmtId="165" fontId="34" fillId="12" borderId="15" xfId="1" applyNumberFormat="1" applyFont="1" applyFill="1" applyBorder="1" applyAlignment="1">
      <alignment horizontal="center" vertical="center" readingOrder="1"/>
    </xf>
    <xf numFmtId="3" fontId="24" fillId="9" borderId="16" xfId="0" applyNumberFormat="1" applyFont="1" applyFill="1" applyBorder="1" applyAlignment="1">
      <alignment horizontal="center" wrapText="1" readingOrder="1"/>
    </xf>
    <xf numFmtId="3" fontId="24" fillId="10" borderId="17" xfId="0" applyNumberFormat="1" applyFont="1" applyFill="1" applyBorder="1" applyAlignment="1">
      <alignment horizontal="center" wrapText="1" readingOrder="1"/>
    </xf>
    <xf numFmtId="49" fontId="20" fillId="2" borderId="0" xfId="0" applyNumberFormat="1" applyFont="1" applyFill="1" applyAlignment="1">
      <alignment horizontal="right" vertical="center" wrapText="1"/>
    </xf>
    <xf numFmtId="49" fontId="20" fillId="2" borderId="0" xfId="0" applyNumberFormat="1" applyFont="1" applyFill="1" applyAlignment="1">
      <alignment horizontal="center" vertical="center" wrapText="1"/>
    </xf>
    <xf numFmtId="3" fontId="24" fillId="2" borderId="18" xfId="105" applyNumberFormat="1" applyFont="1" applyFill="1" applyBorder="1" applyAlignment="1">
      <alignment horizontal="center" vertical="center" wrapText="1" shrinkToFit="1"/>
    </xf>
    <xf numFmtId="3" fontId="24" fillId="3" borderId="18" xfId="105" applyNumberFormat="1" applyFont="1" applyFill="1" applyBorder="1" applyAlignment="1">
      <alignment horizontal="center" vertical="center" wrapText="1" shrinkToFit="1"/>
    </xf>
    <xf numFmtId="0" fontId="25" fillId="3" borderId="0" xfId="2" applyFont="1" applyFill="1" applyAlignment="1">
      <alignment horizontal="right" vertical="top" wrapText="1"/>
    </xf>
    <xf numFmtId="0" fontId="26" fillId="0" borderId="12" xfId="26" applyFont="1" applyBorder="1" applyAlignment="1">
      <alignment horizontal="left" vertical="top"/>
    </xf>
    <xf numFmtId="0" fontId="23" fillId="7" borderId="5" xfId="98" applyFont="1" applyFill="1" applyBorder="1" applyAlignment="1">
      <alignment horizontal="center" vertical="center" wrapText="1" shrinkToFit="1" readingOrder="2"/>
    </xf>
    <xf numFmtId="0" fontId="25" fillId="3" borderId="0" xfId="2" applyFont="1" applyFill="1" applyAlignment="1">
      <alignment horizontal="right" vertical="top" wrapText="1" readingOrder="2"/>
    </xf>
    <xf numFmtId="0" fontId="21" fillId="3" borderId="3" xfId="2" applyFont="1" applyFill="1" applyBorder="1" applyAlignment="1">
      <alignment vertical="center"/>
    </xf>
    <xf numFmtId="0" fontId="25" fillId="9" borderId="0" xfId="0" applyFont="1" applyFill="1" applyAlignment="1">
      <alignment vertical="top" wrapText="1" readingOrder="2"/>
    </xf>
    <xf numFmtId="0" fontId="22" fillId="0" borderId="0" xfId="0" applyFont="1" applyAlignment="1">
      <alignment vertical="center" wrapText="1" readingOrder="2"/>
    </xf>
    <xf numFmtId="166" fontId="23" fillId="6" borderId="5" xfId="1" applyNumberFormat="1" applyFont="1" applyFill="1" applyBorder="1" applyAlignment="1">
      <alignment horizontal="center" vertical="center" wrapText="1" shrinkToFit="1" readingOrder="1"/>
    </xf>
    <xf numFmtId="0" fontId="18" fillId="0" borderId="3" xfId="98" applyFont="1" applyBorder="1" applyAlignment="1">
      <alignment horizontal="center" vertical="center" wrapText="1"/>
    </xf>
    <xf numFmtId="0" fontId="18" fillId="0" borderId="0" xfId="98" applyFont="1" applyAlignment="1">
      <alignment horizontal="center" vertical="center" wrapText="1"/>
    </xf>
    <xf numFmtId="0" fontId="25" fillId="3" borderId="3" xfId="2" applyFont="1" applyFill="1" applyBorder="1" applyAlignment="1">
      <alignment horizontal="right" vertical="top" wrapText="1"/>
    </xf>
    <xf numFmtId="0" fontId="25" fillId="3" borderId="19" xfId="2" applyFont="1" applyFill="1" applyBorder="1" applyAlignment="1">
      <alignment horizontal="right" vertical="top" wrapText="1"/>
    </xf>
    <xf numFmtId="0" fontId="22" fillId="0" borderId="0" xfId="98" applyFont="1" applyAlignment="1">
      <alignment horizontal="center" vertical="center" wrapText="1"/>
    </xf>
    <xf numFmtId="0" fontId="25" fillId="3" borderId="0" xfId="2" applyFont="1" applyFill="1" applyAlignment="1">
      <alignment horizontal="right" vertical="top" wrapText="1"/>
    </xf>
    <xf numFmtId="0" fontId="22" fillId="0" borderId="3" xfId="98" applyFont="1" applyBorder="1" applyAlignment="1">
      <alignment horizontal="center" vertical="center" wrapText="1"/>
    </xf>
    <xf numFmtId="0" fontId="25" fillId="3" borderId="12" xfId="2" applyFont="1" applyFill="1" applyBorder="1" applyAlignment="1">
      <alignment horizontal="right" vertical="top" wrapText="1"/>
    </xf>
    <xf numFmtId="2" fontId="23" fillId="7" borderId="4" xfId="98" applyNumberFormat="1" applyFont="1" applyFill="1" applyBorder="1" applyAlignment="1">
      <alignment horizontal="center" vertical="center" shrinkToFit="1" readingOrder="1"/>
    </xf>
    <xf numFmtId="2" fontId="23" fillId="7" borderId="9" xfId="98" applyNumberFormat="1" applyFont="1" applyFill="1" applyBorder="1" applyAlignment="1">
      <alignment horizontal="center" vertical="center" shrinkToFit="1" readingOrder="1"/>
    </xf>
    <xf numFmtId="0" fontId="25" fillId="3" borderId="4" xfId="2" applyFont="1" applyFill="1" applyBorder="1" applyAlignment="1">
      <alignment horizontal="right" vertical="top" wrapText="1"/>
    </xf>
    <xf numFmtId="0" fontId="25" fillId="3" borderId="8" xfId="2" applyFont="1" applyFill="1" applyBorder="1" applyAlignment="1">
      <alignment horizontal="right" vertical="top" wrapText="1"/>
    </xf>
    <xf numFmtId="0" fontId="28" fillId="7" borderId="3" xfId="98" applyFont="1" applyFill="1" applyBorder="1" applyAlignment="1">
      <alignment horizontal="center" vertical="center" wrapText="1" shrinkToFit="1" readingOrder="1"/>
    </xf>
    <xf numFmtId="0" fontId="28" fillId="7" borderId="0" xfId="98" applyFont="1" applyFill="1" applyAlignment="1">
      <alignment horizontal="center" vertical="center" wrapText="1" shrinkToFit="1" readingOrder="1"/>
    </xf>
    <xf numFmtId="0" fontId="26" fillId="0" borderId="8" xfId="26" applyFont="1" applyBorder="1" applyAlignment="1">
      <alignment horizontal="left" vertical="top"/>
    </xf>
    <xf numFmtId="0" fontId="26" fillId="0" borderId="9" xfId="26" applyFont="1" applyBorder="1" applyAlignment="1">
      <alignment horizontal="left" vertical="top"/>
    </xf>
    <xf numFmtId="0" fontId="25" fillId="3" borderId="5" xfId="2" applyFont="1" applyFill="1" applyBorder="1" applyAlignment="1">
      <alignment horizontal="right" vertical="top" wrapText="1" readingOrder="2"/>
    </xf>
    <xf numFmtId="0" fontId="25" fillId="3" borderId="12" xfId="2" applyFont="1" applyFill="1" applyBorder="1" applyAlignment="1">
      <alignment horizontal="right" vertical="top" wrapText="1" readingOrder="2"/>
    </xf>
    <xf numFmtId="0" fontId="25" fillId="3" borderId="3" xfId="2" applyFont="1" applyFill="1" applyBorder="1" applyAlignment="1">
      <alignment horizontal="right" vertical="top" wrapText="1" readingOrder="2"/>
    </xf>
    <xf numFmtId="0" fontId="25" fillId="3" borderId="0" xfId="2" applyFont="1" applyFill="1" applyAlignment="1">
      <alignment horizontal="right" vertical="top" wrapText="1" readingOrder="2"/>
    </xf>
    <xf numFmtId="0" fontId="25" fillId="3" borderId="5" xfId="2" applyFont="1" applyFill="1" applyBorder="1" applyAlignment="1">
      <alignment horizontal="right" vertical="top" wrapText="1"/>
    </xf>
    <xf numFmtId="0" fontId="9" fillId="0" borderId="0" xfId="0" applyFont="1" applyAlignment="1">
      <alignment horizontal="center"/>
    </xf>
    <xf numFmtId="165" fontId="28" fillId="0" borderId="3" xfId="1" applyNumberFormat="1" applyFont="1" applyFill="1" applyBorder="1" applyAlignment="1">
      <alignment horizontal="center" vertical="center" wrapText="1" shrinkToFit="1" readingOrder="1"/>
    </xf>
    <xf numFmtId="165" fontId="28" fillId="0" borderId="0" xfId="1" applyNumberFormat="1" applyFont="1" applyFill="1" applyBorder="1" applyAlignment="1">
      <alignment horizontal="center" vertical="center" wrapText="1" shrinkToFit="1" readingOrder="1"/>
    </xf>
    <xf numFmtId="2" fontId="23" fillId="6" borderId="4" xfId="98" applyNumberFormat="1" applyFont="1" applyFill="1" applyBorder="1" applyAlignment="1">
      <alignment horizontal="center" vertical="center" shrinkToFit="1" readingOrder="1"/>
    </xf>
    <xf numFmtId="2" fontId="23" fillId="6" borderId="9" xfId="98" applyNumberFormat="1" applyFont="1" applyFill="1" applyBorder="1" applyAlignment="1">
      <alignment horizontal="center" vertical="center" shrinkToFit="1" readingOrder="1"/>
    </xf>
    <xf numFmtId="2" fontId="23" fillId="7" borderId="10" xfId="98" applyNumberFormat="1" applyFont="1" applyFill="1" applyBorder="1" applyAlignment="1">
      <alignment horizontal="right" vertical="center" shrinkToFit="1" readingOrder="1"/>
    </xf>
    <xf numFmtId="2" fontId="23" fillId="7" borderId="11" xfId="98" applyNumberFormat="1" applyFont="1" applyFill="1" applyBorder="1" applyAlignment="1">
      <alignment horizontal="right" vertical="center" shrinkToFit="1" readingOrder="1"/>
    </xf>
    <xf numFmtId="0" fontId="23" fillId="7" borderId="5" xfId="98" applyFont="1" applyFill="1" applyBorder="1" applyAlignment="1">
      <alignment horizontal="center" vertical="center" shrinkToFit="1" readingOrder="1"/>
    </xf>
    <xf numFmtId="0" fontId="23" fillId="7" borderId="6" xfId="98" applyFont="1" applyFill="1" applyBorder="1" applyAlignment="1">
      <alignment horizontal="center" vertical="center" shrinkToFit="1" readingOrder="1"/>
    </xf>
    <xf numFmtId="2" fontId="23" fillId="7" borderId="5" xfId="98" applyNumberFormat="1" applyFont="1" applyFill="1" applyBorder="1" applyAlignment="1">
      <alignment horizontal="center" vertical="center" shrinkToFit="1" readingOrder="1"/>
    </xf>
    <xf numFmtId="2" fontId="23" fillId="7" borderId="6" xfId="98" applyNumberFormat="1" applyFont="1" applyFill="1" applyBorder="1" applyAlignment="1">
      <alignment horizontal="center" vertical="center" shrinkToFit="1" readingOrder="1"/>
    </xf>
    <xf numFmtId="0" fontId="25" fillId="9" borderId="20" xfId="0" applyFont="1" applyFill="1" applyBorder="1" applyAlignment="1">
      <alignment horizontal="right" vertical="top" wrapText="1" readingOrder="2"/>
    </xf>
    <xf numFmtId="0" fontId="34" fillId="12" borderId="20" xfId="0" applyFont="1" applyFill="1" applyBorder="1" applyAlignment="1">
      <alignment horizontal="center" vertical="center" readingOrder="1"/>
    </xf>
    <xf numFmtId="0" fontId="34" fillId="12" borderId="16" xfId="0" applyFont="1" applyFill="1" applyBorder="1" applyAlignment="1">
      <alignment horizontal="center" vertical="center" readingOrder="1"/>
    </xf>
    <xf numFmtId="0" fontId="22" fillId="0" borderId="0" xfId="0" applyFont="1" applyAlignment="1">
      <alignment horizontal="center" vertical="center" wrapText="1" readingOrder="2"/>
    </xf>
    <xf numFmtId="0" fontId="25" fillId="9" borderId="22" xfId="0" applyFont="1" applyFill="1" applyBorder="1" applyAlignment="1">
      <alignment horizontal="right" vertical="top" wrapText="1" readingOrder="2"/>
    </xf>
  </cellXfs>
  <cellStyles count="290">
    <cellStyle name="Accent1 2" xfId="147" xr:uid="{124A8557-AE25-4E3E-9AA9-3FC21096618A}"/>
    <cellStyle name="Comma" xfId="289" builtinId="3"/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2 2 2" xfId="143" xr:uid="{014FAC30-F5F8-4526-A1DF-672A1FE13369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526740D3-62A0-46B6-9F2C-6A28EE5990D2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3 2 3" xfId="198" xr:uid="{1660B296-61E6-493C-B910-79A9987258CC}"/>
    <cellStyle name="Comma 3 2 4" xfId="230" xr:uid="{0E54A7B0-10BF-41AF-84E5-BE973DE775E4}"/>
    <cellStyle name="Comma 3 3" xfId="118" xr:uid="{E893A94A-E3CD-41E7-BEB0-6D59A00B80F5}"/>
    <cellStyle name="Comma 3 4" xfId="214" xr:uid="{6C2ED3CC-B0E1-4483-AC8F-D1735E24E460}"/>
    <cellStyle name="Comma 3 5" xfId="253" xr:uid="{684472BE-2053-4A69-A18B-CFF7F04FCB16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3 2" xfId="146" xr:uid="{B0EDBACD-DCF4-4FB4-8DA2-E15D4B44E3E6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2 2" xfId="248" xr:uid="{3679587C-B3F4-43E8-B8DD-397D87AF72A6}"/>
    <cellStyle name="Normal 3 3" xfId="33" xr:uid="{242A0002-F2F3-4B9C-86F9-8F3EA09C7209}"/>
    <cellStyle name="Normal 3 3 2" xfId="246" xr:uid="{27CFCB15-684E-47FA-9C3F-94CF2E79902A}"/>
    <cellStyle name="Normal 3 4" xfId="243" xr:uid="{1C216D20-60A1-45CB-B0B6-1ED475015937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Normal 5 2 2" xfId="139" xr:uid="{967AD6E8-624D-4632-B102-AC02E4564FDC}"/>
    <cellStyle name="Normal 5 3" xfId="188" xr:uid="{BD8D4298-DAF3-4503-AE10-02913D96BA1A}"/>
    <cellStyle name="Normal 5 4" xfId="236" xr:uid="{40F51EC5-D0C0-41A3-AFDF-1760F632F07E}"/>
    <cellStyle name="Normal 6" xfId="107" xr:uid="{33F92009-2B35-422E-9875-417842BB3C54}"/>
    <cellStyle name="Normal 6 2" xfId="287" xr:uid="{EC531DA3-1461-4638-A343-BA4ABFA34DF9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10" xfId="106" xr:uid="{E96E8C88-28A3-4AD9-8D7B-0254C55AD61B}"/>
    <cellStyle name="عادي 2 2 11" xfId="108" xr:uid="{E7B27D32-0490-4F28-9500-769879E5D96A}"/>
    <cellStyle name="عادي 2 2 12" xfId="148" xr:uid="{2EA1A225-CEA4-4DB9-B615-D08C15C1159F}"/>
    <cellStyle name="عادي 2 2 13" xfId="204" xr:uid="{7A03E677-1B44-44CA-B4EF-6687428F33FF}"/>
    <cellStyle name="عادي 2 2 14" xfId="241" xr:uid="{5E3F6446-4A8D-4DF9-9B6C-8433CCAF726E}"/>
    <cellStyle name="عادي 2 2 2" xfId="20" xr:uid="{D9C0F132-3881-46DF-8743-6309B86361C3}"/>
    <cellStyle name="عادي 2 2 2 10" xfId="206" xr:uid="{B401C78C-77EC-4856-9314-D21AFED4FDD0}"/>
    <cellStyle name="عادي 2 2 2 11" xfId="244" xr:uid="{ADF9E36A-8CC9-4D7A-9E5C-AB08D983D4C0}"/>
    <cellStyle name="عادي 2 2 2 2" xfId="49" xr:uid="{9255864F-AE7B-45A8-A2C9-0A18BB931B59}"/>
    <cellStyle name="عادي 2 2 2 2 2" xfId="126" xr:uid="{D5BBE204-7D45-4BB1-B5A2-3E90BC4D188D}"/>
    <cellStyle name="عادي 2 2 2 2 3" xfId="156" xr:uid="{E53F5C83-9B5C-4231-AC6F-CC0F00034BDA}"/>
    <cellStyle name="عادي 2 2 2 2 4" xfId="222" xr:uid="{1ADC0710-1FCD-41E9-BCA2-0362ABD351D3}"/>
    <cellStyle name="عادي 2 2 2 2 5" xfId="247" xr:uid="{6418C23D-ABFE-4937-8DF8-42BD21F73F60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2 2 2" xfId="136" xr:uid="{CE8C3C08-7989-49E7-BBE7-52505DD24E9C}"/>
    <cellStyle name="عادي 2 2 2 3 2 2 2 3" xfId="201" xr:uid="{111B85A2-6579-4D25-861D-A3C867EB3A7F}"/>
    <cellStyle name="عادي 2 2 2 3 2 2 2 4" xfId="233" xr:uid="{247DD9B3-03FB-486D-93A0-7CA8D3E9DD14}"/>
    <cellStyle name="عادي 2 2 2 3 2 2 3" xfId="121" xr:uid="{7AF64049-75F3-4313-898A-17E4962DAD6F}"/>
    <cellStyle name="عادي 2 2 2 3 2 2 4" xfId="182" xr:uid="{DDF91138-7AD9-4392-A03E-6780BA80E0B4}"/>
    <cellStyle name="عادي 2 2 2 3 2 2 5" xfId="217" xr:uid="{E59A6471-B5F6-44CB-9F2D-9ABBF42961A1}"/>
    <cellStyle name="عادي 2 2 2 3 2 3" xfId="93" xr:uid="{47CA3D19-170B-4CA2-BD65-0289FC81ECE9}"/>
    <cellStyle name="عادي 2 2 2 3 2 3 2" xfId="132" xr:uid="{D539A730-9E87-4A79-AC14-BE4A9C97CC66}"/>
    <cellStyle name="عادي 2 2 2 3 2 3 3" xfId="196" xr:uid="{B0CDB4DE-197F-4B05-90FB-9367D8B3E9C1}"/>
    <cellStyle name="عادي 2 2 2 3 2 3 4" xfId="228" xr:uid="{33748489-CA7E-497B-86D0-E46BD36EE138}"/>
    <cellStyle name="عادي 2 2 2 3 2 4" xfId="116" xr:uid="{699FF6C4-C388-4220-9F9E-71120BE04860}"/>
    <cellStyle name="عادي 2 2 2 3 2 5" xfId="174" xr:uid="{5B45D509-CE6B-472E-8DD5-4C319FF88C28}"/>
    <cellStyle name="عادي 2 2 2 3 2 6" xfId="212" xr:uid="{BA21D37A-B214-4F4C-88E1-348C13DF31F0}"/>
    <cellStyle name="عادي 2 2 2 3 3" xfId="159" xr:uid="{BFD80318-2396-44F8-83A7-36810C309A56}"/>
    <cellStyle name="عادي 2 2 2 3 4" xfId="262" xr:uid="{454E2305-26CE-4564-83A9-CFB392474391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2 2 2" xfId="137" xr:uid="{3865CC9D-7AC6-4DE3-9D26-25303D1074F6}"/>
    <cellStyle name="عادي 2 2 2 4 2 2 2 3" xfId="202" xr:uid="{1A13F0E9-243C-4B27-B16E-C6952C03D0F1}"/>
    <cellStyle name="عادي 2 2 2 4 2 2 2 4" xfId="234" xr:uid="{0FFCC3DF-3968-461E-90DF-88F79AB72FBA}"/>
    <cellStyle name="عادي 2 2 2 4 2 2 3" xfId="122" xr:uid="{140C8A27-E1A6-45D2-A451-0034288FE514}"/>
    <cellStyle name="عادي 2 2 2 4 2 2 4" xfId="181" xr:uid="{52EA21D5-5BC5-42B4-A414-88FAE3A5E744}"/>
    <cellStyle name="عادي 2 2 2 4 2 2 5" xfId="218" xr:uid="{41914422-A26C-4513-9860-7E5BA2B42BFD}"/>
    <cellStyle name="عادي 2 2 2 4 2 2 6" xfId="288" xr:uid="{3F6A0217-D5BC-4DAB-A96C-19DC1A1514F3}"/>
    <cellStyle name="عادي 2 2 2 4 2 3" xfId="90" xr:uid="{1B12B0F7-A03E-40CA-941D-7F3758CC4BB7}"/>
    <cellStyle name="عادي 2 2 2 4 2 3 2" xfId="129" xr:uid="{FBD4F6B3-083F-4098-99B4-7EEB8A67D14A}"/>
    <cellStyle name="عادي 2 2 2 4 2 3 3" xfId="193" xr:uid="{02F47A70-C867-479A-88B0-324089517A7D}"/>
    <cellStyle name="عادي 2 2 2 4 2 3 4" xfId="225" xr:uid="{F566DC39-EBE6-4A86-A99B-0AB8C4C72173}"/>
    <cellStyle name="عادي 2 2 2 4 2 4" xfId="113" xr:uid="{E6FD0AF9-3F57-4F9C-896B-86D6947AC219}"/>
    <cellStyle name="عادي 2 2 2 4 2 5" xfId="173" xr:uid="{FF503B3E-48D3-48DA-910D-490A231D4DC3}"/>
    <cellStyle name="عادي 2 2 2 4 2 6" xfId="209" xr:uid="{D766BECA-D0B1-418D-8705-3A4FBDB9C6AB}"/>
    <cellStyle name="عادي 2 2 2 4 3" xfId="164" xr:uid="{13786E91-965A-43DC-AC61-95594AC31895}"/>
    <cellStyle name="عادي 2 2 2 5" xfId="61" xr:uid="{D2A6215C-2D5E-4EAA-82F0-6C2B05A60E24}"/>
    <cellStyle name="عادي 2 2 2 5 2" xfId="92" xr:uid="{841CF7A2-11A0-4EEC-9818-E35680066203}"/>
    <cellStyle name="عادي 2 2 2 5 2 2" xfId="131" xr:uid="{52859D5C-955E-4746-813A-45940C770E99}"/>
    <cellStyle name="عادي 2 2 2 5 2 3" xfId="195" xr:uid="{E9265E5B-109D-4590-8766-A475F5BD5797}"/>
    <cellStyle name="عادي 2 2 2 5 2 4" xfId="227" xr:uid="{CB2A6DE5-80B7-4820-8978-32BF5DD7D2F5}"/>
    <cellStyle name="عادي 2 2 2 5 3" xfId="115" xr:uid="{12EC9710-70B7-42F0-912A-C76E36EC012F}"/>
    <cellStyle name="عادي 2 2 2 5 4" xfId="165" xr:uid="{2DF0C5C8-390E-4EC8-9213-A25EB0118918}"/>
    <cellStyle name="عادي 2 2 2 5 5" xfId="211" xr:uid="{8C9E6CD0-D7F4-4216-BFFD-B3AA6FCEB5FE}"/>
    <cellStyle name="عادي 2 2 2 5 6" xfId="283" xr:uid="{12CC0F17-5465-4B64-8508-5311E785B2CC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2 2 2" xfId="138" xr:uid="{9CA128C1-896A-482F-895D-B5B1D0477481}"/>
    <cellStyle name="عادي 2 2 2 6 2 2 3" xfId="203" xr:uid="{818EFCB0-DABB-4AC6-A6FD-6DD39A74E6B1}"/>
    <cellStyle name="عادي 2 2 2 6 2 2 4" xfId="235" xr:uid="{7D6FF262-5426-4B4C-88EC-1B295E7C818C}"/>
    <cellStyle name="عادي 2 2 2 6 2 3" xfId="123" xr:uid="{77673F9D-1EF1-4D6D-85A0-306B182D1E05}"/>
    <cellStyle name="عادي 2 2 2 6 2 4" xfId="177" xr:uid="{5B0395FB-C8AC-498F-96C3-64306656701B}"/>
    <cellStyle name="عادي 2 2 2 6 2 5" xfId="219" xr:uid="{BBDE627B-6694-4802-B3F3-FB57B66E1DAD}"/>
    <cellStyle name="عادي 2 2 2 6 2 6" xfId="282" xr:uid="{53E737A9-A4EA-4FC8-8E72-12C631B1F9A8}"/>
    <cellStyle name="عادي 2 2 2 6 3" xfId="74" xr:uid="{2C569755-3105-40D8-9707-10D6F811BCB9}"/>
    <cellStyle name="عادي 2 2 2 6 3 2" xfId="133" xr:uid="{4C8EB793-CE5F-41E7-9E17-1B90E4D0D2AA}"/>
    <cellStyle name="عادي 2 2 2 6 3 3" xfId="179" xr:uid="{7075B2A6-A563-4F5D-AF4E-1746AD23A540}"/>
    <cellStyle name="عادي 2 2 2 6 3 4" xfId="229" xr:uid="{9FA5457E-7AE1-4C02-8208-7D3B1ECF2161}"/>
    <cellStyle name="عادي 2 2 2 6 4" xfId="94" xr:uid="{C8A42D9F-5278-4961-A8FD-34A42C4D89BA}"/>
    <cellStyle name="عادي 2 2 2 6 4 2" xfId="197" xr:uid="{71E4ACC7-0909-4D29-A76B-DBBDDCA92444}"/>
    <cellStyle name="عادي 2 2 2 6 5" xfId="117" xr:uid="{B8F3CC4C-5382-4E17-AB46-DE87A21EA983}"/>
    <cellStyle name="عادي 2 2 2 6 6" xfId="171" xr:uid="{5FED3A61-27C7-4718-8281-BBA3E91CB68A}"/>
    <cellStyle name="عادي 2 2 2 6 7" xfId="213" xr:uid="{AC4BD6EA-2A46-42CD-8D7B-FA477BD4D7A9}"/>
    <cellStyle name="عادي 2 2 2 6 8" xfId="285" xr:uid="{F71021B7-C133-4650-985F-40CC60C10336}"/>
    <cellStyle name="عادي 2 2 2 7" xfId="86" xr:uid="{A22293ED-EC7E-49E2-A20A-E0C40A24B677}"/>
    <cellStyle name="عادي 2 2 2 7 2" xfId="190" xr:uid="{FCD71D09-B578-44B7-89DA-8BCD2A788E12}"/>
    <cellStyle name="عادي 2 2 2 8" xfId="110" xr:uid="{728224A2-EA57-4DDF-961D-B59D78D60D61}"/>
    <cellStyle name="عادي 2 2 2 9" xfId="150" xr:uid="{796DA6EA-8FA1-4185-8E79-0D51FC2B4B43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2 2 2" xfId="130" xr:uid="{87D1FECF-CC69-4466-A576-85431EDFF25E}"/>
    <cellStyle name="عادي 2 2 3 2 2 2 2 3" xfId="194" xr:uid="{47A8B69E-998A-4D98-BFF6-32F19D9E1BAE}"/>
    <cellStyle name="عادي 2 2 3 2 2 2 2 4" xfId="226" xr:uid="{0C2C9065-80E7-42E5-9399-67DFC0524C69}"/>
    <cellStyle name="عادي 2 2 3 2 2 2 2 5" xfId="261" xr:uid="{20883330-30EE-456D-8396-046F7D67C740}"/>
    <cellStyle name="عادي 2 2 3 2 2 2 3" xfId="114" xr:uid="{A87CAEC7-0043-40C3-93D6-CC27AE9AB43C}"/>
    <cellStyle name="عادي 2 2 3 2 2 2 3 2" xfId="278" xr:uid="{538448FA-2129-4F6C-B05B-728760796E68}"/>
    <cellStyle name="عادي 2 2 3 2 2 2 3 3" xfId="270" xr:uid="{D62355B7-EF20-4EBE-8C88-1CA62F0E2AB1}"/>
    <cellStyle name="عادي 2 2 3 2 2 2 4" xfId="166" xr:uid="{BC189C92-858F-4536-B90A-D4887ECBF4DF}"/>
    <cellStyle name="عادي 2 2 3 2 2 2 5" xfId="210" xr:uid="{45E37C28-2109-4885-B35F-29C77141A956}"/>
    <cellStyle name="عادي 2 2 3 2 2 2 6" xfId="255" xr:uid="{0523C68F-70E2-430C-B0F4-65ED29044200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2 2 2" xfId="135" xr:uid="{8A883787-9344-454F-8D02-BF8D550CC76C}"/>
    <cellStyle name="عادي 2 2 3 2 2 3 2 2 3" xfId="200" xr:uid="{9D5D9FDC-DF52-471B-96D7-345AF78C5546}"/>
    <cellStyle name="عادي 2 2 3 2 2 3 2 2 4" xfId="232" xr:uid="{38CF6873-16E5-4DB2-874D-DF2E2438BC4A}"/>
    <cellStyle name="عادي 2 2 3 2 2 3 2 3" xfId="120" xr:uid="{05EBC738-B1AC-4ED9-86F7-31FA0C03853C}"/>
    <cellStyle name="عادي 2 2 3 2 2 3 2 4" xfId="180" xr:uid="{B0F5F505-F815-45BF-A020-282A9E0FC8AA}"/>
    <cellStyle name="عادي 2 2 3 2 2 3 2 5" xfId="216" xr:uid="{5D9E595F-10C6-4E6F-86F1-C574E0695D6B}"/>
    <cellStyle name="عادي 2 2 3 2 2 3 3" xfId="89" xr:uid="{F0A2C12D-98C2-4487-8DA0-392641152666}"/>
    <cellStyle name="عادي 2 2 3 2 2 3 3 2" xfId="128" xr:uid="{E3876DBB-E92C-4C2D-AE09-432F04E997FE}"/>
    <cellStyle name="عادي 2 2 3 2 2 3 3 3" xfId="192" xr:uid="{588A6405-7C47-4152-8C50-A669394341FD}"/>
    <cellStyle name="عادي 2 2 3 2 2 3 3 4" xfId="224" xr:uid="{0EF1063F-F7FC-4B86-AA7E-B163C97E7F8C}"/>
    <cellStyle name="عادي 2 2 3 2 2 3 4" xfId="112" xr:uid="{68EB1B6E-24B1-4198-90B6-0ACDA8335EC1}"/>
    <cellStyle name="عادي 2 2 3 2 2 3 5" xfId="172" xr:uid="{82B22EDC-703B-4F74-841B-2533764B3F7F}"/>
    <cellStyle name="عادي 2 2 3 2 2 3 6" xfId="208" xr:uid="{6C29E17A-C0B2-4D8D-9A00-3E9127D2623B}"/>
    <cellStyle name="عادي 2 2 3 2 2 4" xfId="142" xr:uid="{0D7AE695-338F-4CE9-B71D-7FAA1FA16C0B}"/>
    <cellStyle name="عادي 2 2 3 2 2 5" xfId="151" xr:uid="{43941FBA-BDF5-4740-98EA-F7EDAC1C425E}"/>
    <cellStyle name="عادي 2 2 3 2 2 6" xfId="238" xr:uid="{7262D8B6-2AFD-425F-B629-A5921688BABD}"/>
    <cellStyle name="عادي 2 2 3 2 2 7" xfId="250" xr:uid="{8475B07A-39C1-482D-9A9A-B66D114B198E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2 2 2" xfId="168" xr:uid="{8840D841-DB96-434E-8BA8-B302B809347B}"/>
    <cellStyle name="عادي 2 2 3 2 3 2 2 2 2" xfId="265" xr:uid="{79339D0D-6034-4E7C-893A-9D4A88E02204}"/>
    <cellStyle name="عادي 2 2 3 2 3 2 2 3" xfId="258" xr:uid="{818D7B94-FA32-4D5B-9AD5-264C116EF0F2}"/>
    <cellStyle name="عادي 2 2 3 2 3 2 3" xfId="158" xr:uid="{B372DA0F-8BCB-4AC1-AC23-4238BEF53B17}"/>
    <cellStyle name="عادي 2 2 3 2 3 3" xfId="63" xr:uid="{DC3F08D2-D809-4D5A-A406-4F9E84FE628C}"/>
    <cellStyle name="عادي 2 2 3 2 3 3 2" xfId="167" xr:uid="{E8AEB0BB-B4D4-4A46-9752-44E84C3DD153}"/>
    <cellStyle name="عادي 2 2 3 2 3 3 3" xfId="284" xr:uid="{DD84FF31-8F47-4100-B10E-D50D9B6E7DA9}"/>
    <cellStyle name="عادي 2 2 3 2 3 4" xfId="154" xr:uid="{C392116C-761B-4052-AAF5-6592DF866FDF}"/>
    <cellStyle name="عادي 2 2 3 2 4" xfId="134" xr:uid="{26883273-6864-4A33-91DB-597AE372602A}"/>
    <cellStyle name="عادي 2 2 3 2 5" xfId="149" xr:uid="{6AFACD6D-5E35-4A07-ABF6-12ACE813E8F0}"/>
    <cellStyle name="عادي 2 2 3 2 6" xfId="231" xr:uid="{99CA319F-538F-4619-A379-410190813AC8}"/>
    <cellStyle name="عادي 2 2 3 2 7" xfId="242" xr:uid="{49065671-276E-4801-A460-51C934D3D8FD}"/>
    <cellStyle name="عادي 2 2 3 3" xfId="100" xr:uid="{3192ECB0-BF89-4B60-A167-3B1B27D29466}"/>
    <cellStyle name="عادي 2 2 3 3 2" xfId="199" xr:uid="{D57EAD39-660A-4FD8-AEB0-CD99B648DF38}"/>
    <cellStyle name="عادي 2 2 3 3 2 2" xfId="272" xr:uid="{3AA0CC7A-D3AE-4A56-9855-CDF4D301E3C9}"/>
    <cellStyle name="عادي 2 2 3 3 3" xfId="79" xr:uid="{4ADA2DEF-BAA9-4E85-B874-20D7D2FB07E8}"/>
    <cellStyle name="عادي 2 2 3 3 3 2" xfId="184" xr:uid="{E6606C9E-96FD-4686-AF87-BC5A704A09D7}"/>
    <cellStyle name="عادي 2 2 3 3 3 3" xfId="273" xr:uid="{83A13624-01E1-4AC5-BC49-5AB983D2EE6C}"/>
    <cellStyle name="عادي 2 2 3 3 4" xfId="276" xr:uid="{A01E13C8-88A8-4CFC-BF97-95284E82CF9E}"/>
    <cellStyle name="عادي 2 2 3 3 5" xfId="279" xr:uid="{73D16E8E-46BF-486E-B746-BBB39B7D9A04}"/>
    <cellStyle name="عادي 2 2 3 3 6" xfId="268" xr:uid="{6C623F50-A263-4EA7-B10A-8E20050E32E7}"/>
    <cellStyle name="عادي 2 2 3 4" xfId="119" xr:uid="{46EBC403-956D-4EEE-AA5D-100862D4ECEA}"/>
    <cellStyle name="عادي 2 2 3 5" xfId="152" xr:uid="{8A5DC32E-85A8-44CE-A357-5143698BEDF6}"/>
    <cellStyle name="عادي 2 2 3 6" xfId="215" xr:uid="{FE6670E7-EE3E-42F1-B8D5-98508687E73A}"/>
    <cellStyle name="عادي 2 2 3 7" xfId="245" xr:uid="{CCDB1449-8155-4A53-AEFF-4F350880B3C1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4 2 2 2" xfId="169" xr:uid="{55A8959D-94B5-44F0-AFCC-6D35E7C017D3}"/>
    <cellStyle name="عادي 2 2 4 2 2 3" xfId="266" xr:uid="{BE9F1E20-52AC-4E80-8683-FD9B54901B52}"/>
    <cellStyle name="عادي 2 2 4 2 3" xfId="157" xr:uid="{BCA09D08-2A5D-4F4E-ABE9-0AFDE146511A}"/>
    <cellStyle name="عادي 2 2 4 2 3 2" xfId="269" xr:uid="{452F83F3-3931-4E34-B5E3-91D89762373C}"/>
    <cellStyle name="عادي 2 2 4 2 4" xfId="259" xr:uid="{C8C0420E-3773-47DD-8FBC-C87B52224A65}"/>
    <cellStyle name="عادي 2 2 4 3" xfId="124" xr:uid="{FB998D1F-89D2-4746-AA95-E187A95E6330}"/>
    <cellStyle name="عادي 2 2 4 4" xfId="153" xr:uid="{EBB441F6-E69F-483E-B259-53B65F5B0D22}"/>
    <cellStyle name="عادي 2 2 4 5" xfId="220" xr:uid="{51CBB510-3DDC-4F3D-9EF6-D71BA9979AC5}"/>
    <cellStyle name="عادي 2 2 4 6" xfId="249" xr:uid="{C80AC7E2-9303-46F8-9B17-120806EB7FA9}"/>
    <cellStyle name="عادي 2 2 5" xfId="48" xr:uid="{F30B7B02-D1D7-4144-B987-E338CDDBFDF2}"/>
    <cellStyle name="عادي 2 2 5 2" xfId="140" xr:uid="{52E5BC16-70E6-435F-9A75-02E3A3C214CB}"/>
    <cellStyle name="عادي 2 2 5 2 2" xfId="80" xr:uid="{E6141616-1596-4E17-8171-C046A0725F74}"/>
    <cellStyle name="عادي 2 2 5 2 2 2" xfId="185" xr:uid="{2D618891-A8ED-4737-9972-918076BDC345}"/>
    <cellStyle name="عادي 2 2 5 2 2 3" xfId="263" xr:uid="{C91A4026-BE90-4A24-B776-88D62ACB1C1A}"/>
    <cellStyle name="عادي 2 2 5 2 3" xfId="256" xr:uid="{DD3409C1-B9A9-4844-AAD1-A4E91ED44D91}"/>
    <cellStyle name="عادي 2 2 5 3" xfId="155" xr:uid="{A48F2A9B-60F6-47A3-AB49-64C4EBF80491}"/>
    <cellStyle name="عادي 2 2 5 4" xfId="251" xr:uid="{C97B2988-E78E-4209-9FAF-F0341DD233C8}"/>
    <cellStyle name="عادي 2 2 6" xfId="56" xr:uid="{B5A34A43-C7EC-4C25-97D6-F7C0A9C43D98}"/>
    <cellStyle name="عادي 2 2 6 2" xfId="162" xr:uid="{686122C8-2A1C-4FEA-BEDA-399464C6124D}"/>
    <cellStyle name="عادي 2 2 6 2 2" xfId="81" xr:uid="{143503C1-F772-4984-9707-56A2DE9C0B32}"/>
    <cellStyle name="عادي 2 2 6 2 2 2" xfId="186" xr:uid="{D2E7B8F0-53EE-4597-B56D-3F1112D64029}"/>
    <cellStyle name="عادي 2 2 6 2 2 3" xfId="264" xr:uid="{685F8808-A03C-442E-BF94-DD649BFC0CDF}"/>
    <cellStyle name="عادي 2 2 6 2 3" xfId="257" xr:uid="{4F05D779-C708-4861-9BDA-7C3D551D931B}"/>
    <cellStyle name="عادي 2 2 6 3" xfId="252" xr:uid="{11398E4E-3607-4BE1-994D-265A0E233530}"/>
    <cellStyle name="عادي 2 2 7" xfId="54" xr:uid="{6141EF86-6BAB-4FA7-87D6-F687064E0E73}"/>
    <cellStyle name="عادي 2 2 7 2" xfId="160" xr:uid="{C4470AB2-E90C-49CB-ABA8-22A022209EC6}"/>
    <cellStyle name="عادي 2 2 7 2 2" xfId="82" xr:uid="{073C4F37-3104-48CF-AC38-B24391551D34}"/>
    <cellStyle name="عادي 2 2 7 2 2 2" xfId="187" xr:uid="{FFCB6ADA-3111-4797-9C39-70E953CE64BA}"/>
    <cellStyle name="عادي 2 2 7 2 2 3" xfId="277" xr:uid="{B8D14CE5-22CD-4A9A-AD9D-D8A2911A9CF0}"/>
    <cellStyle name="عادي 2 2 7 2 3" xfId="271" xr:uid="{2B3E0E7E-699C-4A44-8AC7-03D479EAFE1C}"/>
    <cellStyle name="عادي 2 2 7 3" xfId="254" xr:uid="{A8366CFF-67F2-4C6C-AD86-1D32B335AF10}"/>
    <cellStyle name="عادي 2 2 8" xfId="25" xr:uid="{640C29D8-C4F4-4C6B-B98C-05DFB90F89B6}"/>
    <cellStyle name="عادي 2 2 8 2" xfId="70" xr:uid="{67D8B3CC-E3FC-4E41-98E1-24B10C40C833}"/>
    <cellStyle name="عادي 2 2 8 2 2" xfId="175" xr:uid="{61E094D9-C814-41D6-ACC7-75975EDF90F4}"/>
    <cellStyle name="عادي 2 2 8 2 3" xfId="286" xr:uid="{D3862DCA-3DA5-4612-9589-8B89A5E99C22}"/>
    <cellStyle name="عادي 2 2 8 3" xfId="71" xr:uid="{BF58C020-A1EC-411C-8F85-AB156986DF3F}"/>
    <cellStyle name="عادي 2 2 8 3 2" xfId="176" xr:uid="{0740E390-9188-4CF8-AC3E-319D43F41657}"/>
    <cellStyle name="عادي 2 2 8 3 3" xfId="281" xr:uid="{9213BCD7-3B57-4AF9-A3E3-B607E051A0AF}"/>
    <cellStyle name="عادي 2 2 8 4" xfId="73" xr:uid="{91052BC2-B905-4ED4-A716-C27EC31ED8C6}"/>
    <cellStyle name="عادي 2 2 8 4 2" xfId="178" xr:uid="{296B51AA-D3B2-4CB9-9003-7B547BAD29F6}"/>
    <cellStyle name="عادي 2 2 8 4 3" xfId="280" xr:uid="{5DC84CFB-32C3-413D-8FAA-309CCBB84417}"/>
    <cellStyle name="عادي 2 2 8 5" xfId="78" xr:uid="{823BC5DC-C352-4DED-9D13-0E131D7DD395}"/>
    <cellStyle name="عادي 2 2 8 5 2" xfId="183" xr:uid="{5FF87045-E255-4543-9F56-46C29ABB240E}"/>
    <cellStyle name="عادي 2 2 8 6" xfId="170" xr:uid="{16D2F410-6484-45F9-9BC4-725D6002B7CB}"/>
    <cellStyle name="عادي 2 2 8 7" xfId="260" xr:uid="{41AFD20A-64B4-470E-B9A1-5428F4D92A07}"/>
    <cellStyle name="عادي 2 2 9" xfId="84" xr:uid="{20CC95C6-9E7E-4647-85D2-4684355442BB}"/>
    <cellStyle name="عادي 2 2 9 2" xfId="189" xr:uid="{423F5300-B705-440E-AB9F-B7171F765D04}"/>
    <cellStyle name="عادي 2 2 9 2 2" xfId="274" xr:uid="{8098C398-8147-4814-B7D0-3035C972EBDD}"/>
    <cellStyle name="عادي 2 2 9 3" xfId="275" xr:uid="{8EE9B0C5-597D-496F-BFA9-234DE1B0A9D4}"/>
    <cellStyle name="عادي 2 2 9 4" xfId="267" xr:uid="{54686761-508C-43C5-ACBD-9725168D61A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4 2" xfId="125" xr:uid="{D29F8D2F-62E6-4916-843F-0F8B079955CD}"/>
    <cellStyle name="عادي 2 4 3" xfId="221" xr:uid="{CB655BA3-EAE1-41BB-94B4-FEDCBA5E0B25}"/>
    <cellStyle name="عادي 2 5" xfId="55" xr:uid="{D4D7A1CE-9653-4862-BC59-0AE4F64E5E03}"/>
    <cellStyle name="عادي 2 5 2" xfId="141" xr:uid="{8A90A7E7-A4E8-4719-91BA-7068C03658C4}"/>
    <cellStyle name="عادي 2 5 3" xfId="161" xr:uid="{A38E7D6E-F619-4785-AFAD-394E678E0DCD}"/>
    <cellStyle name="عادي 2 5 4" xfId="237" xr:uid="{87E169A9-6AE8-42C8-8783-6B9213E367E2}"/>
    <cellStyle name="عادي 2 6" xfId="28" xr:uid="{E1792458-B725-4A2F-BA92-CDB5C283DACD}"/>
    <cellStyle name="عادي 2 6 2" xfId="85" xr:uid="{226ED214-36F7-4650-9A52-81309C81D06E}"/>
    <cellStyle name="عادي 2 7" xfId="109" xr:uid="{596BFE8F-ED09-49DC-8DF2-0B0E329B3692}"/>
    <cellStyle name="عادي 2 8" xfId="205" xr:uid="{C5A78F9C-76CC-416D-9DFE-8B3D18052404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3 2" xfId="127" xr:uid="{D751524A-2290-4CF6-9F42-2FA24D86F6A6}"/>
    <cellStyle name="عادي 3 3 3" xfId="163" xr:uid="{5A82CF34-BEC0-4150-9CE9-4BD155E1077C}"/>
    <cellStyle name="عادي 3 3 4" xfId="223" xr:uid="{0798F6DC-322D-463D-AE76-8AABF2AA82C2}"/>
    <cellStyle name="عادي 3 4" xfId="88" xr:uid="{480285E4-F941-4CFD-B7D6-F841BCD2E56D}"/>
    <cellStyle name="عادي 3 4 2" xfId="144" xr:uid="{3D0C8019-849D-4A4E-9DAB-25F8547470F5}"/>
    <cellStyle name="عادي 3 4 3" xfId="191" xr:uid="{0B5C621B-41A4-48A8-896B-62F4229145D4}"/>
    <cellStyle name="عادي 3 4 4" xfId="239" xr:uid="{FCDFCDEA-E900-48CA-A45C-48ECC4D7A384}"/>
    <cellStyle name="عادي 3 5" xfId="111" xr:uid="{35C63B23-7DF2-4115-A58A-389994FF750A}"/>
    <cellStyle name="عادي 3 6" xfId="207" xr:uid="{350BAD93-0459-4500-89A0-C8E7E952C1BB}"/>
    <cellStyle name="عادي 4" xfId="38" xr:uid="{D0606748-77DB-4697-9C4D-15F7CDED558A}"/>
    <cellStyle name="عادي 4 2" xfId="60" xr:uid="{88D4B895-978E-45DF-AC05-7F586064A758}"/>
    <cellStyle name="عادي 5" xfId="145" xr:uid="{BFAB6062-F06E-4F51-B777-43166BD898BC}"/>
    <cellStyle name="عادي 5 2" xfId="240" xr:uid="{098431D7-201E-46DC-BDBE-B58AB1A458B4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EA913837-1401-43DC-BA22-056847F9FD42}"/>
  </tableStyles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1666875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55366F3-D3E3-477F-A779-72D5F3A5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630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488950</xdr:rowOff>
    </xdr:to>
    <xdr:pic>
      <xdr:nvPicPr>
        <xdr:cNvPr id="6" name="رسم 5">
          <a:extLst>
            <a:ext uri="{FF2B5EF4-FFF2-40B4-BE49-F238E27FC236}">
              <a16:creationId xmlns:a16="http://schemas.microsoft.com/office/drawing/2014/main" id="{786860FF-72D1-439F-9C20-A6F2ECFD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607150" y="0"/>
          <a:ext cx="1663700" cy="48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488950</xdr:rowOff>
    </xdr:to>
    <xdr:pic>
      <xdr:nvPicPr>
        <xdr:cNvPr id="5" name="رسم 4">
          <a:extLst>
            <a:ext uri="{FF2B5EF4-FFF2-40B4-BE49-F238E27FC236}">
              <a16:creationId xmlns:a16="http://schemas.microsoft.com/office/drawing/2014/main" id="{7570A8DB-51F3-422F-B787-A41E29DF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5881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B792F91D-6645-4E5D-9FB1-6409CCA9C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0675650" y="0"/>
          <a:ext cx="1590675" cy="488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98ADA71-4451-44E8-A447-EC52F3083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68641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7EB7335D-0206-4609-8B44-84A328BEC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69403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F6E2E53-5DEB-425B-A9E7-1DE4E72CC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69403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B4F6FA0-386E-4E15-B4E4-3A9FBC33F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892900" y="0"/>
          <a:ext cx="1663700" cy="488950"/>
        </a:xfrm>
        <a:prstGeom prst="rect">
          <a:avLst/>
        </a:prstGeom>
      </xdr:spPr>
    </xdr:pic>
    <xdr:clientData/>
  </xdr:twoCellAnchor>
  <xdr:twoCellAnchor editAs="oneCell">
    <xdr:from>
      <xdr:col>5</xdr:col>
      <xdr:colOff>996950</xdr:colOff>
      <xdr:row>1</xdr:row>
      <xdr:rowOff>575784</xdr:rowOff>
    </xdr:from>
    <xdr:to>
      <xdr:col>5</xdr:col>
      <xdr:colOff>1125566</xdr:colOff>
      <xdr:row>2</xdr:row>
      <xdr:rowOff>141899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2ACC4E32-913E-4071-B3CC-5D14007C1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20093384" y="1071084"/>
          <a:ext cx="128616" cy="15031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73D00642-C0EF-4D51-9CC1-F6AABE84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  <xdr:twoCellAnchor editAs="oneCell">
    <xdr:from>
      <xdr:col>5</xdr:col>
      <xdr:colOff>984250</xdr:colOff>
      <xdr:row>2</xdr:row>
      <xdr:rowOff>0</xdr:rowOff>
    </xdr:from>
    <xdr:to>
      <xdr:col>5</xdr:col>
      <xdr:colOff>1112866</xdr:colOff>
      <xdr:row>2</xdr:row>
      <xdr:rowOff>150315</xdr:rowOff>
    </xdr:to>
    <xdr:pic>
      <xdr:nvPicPr>
        <xdr:cNvPr id="4" name="Graphic 32">
          <a:extLst>
            <a:ext uri="{FF2B5EF4-FFF2-40B4-BE49-F238E27FC236}">
              <a16:creationId xmlns:a16="http://schemas.microsoft.com/office/drawing/2014/main" id="{E524E2EF-587A-4D30-AA24-F42DE0410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20106084" y="1149350"/>
          <a:ext cx="128616" cy="15031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83274AD-5388-4F9A-B652-18CD57C3D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0970925" y="0"/>
          <a:ext cx="1590675" cy="488950"/>
        </a:xfrm>
        <a:prstGeom prst="rect">
          <a:avLst/>
        </a:prstGeom>
      </xdr:spPr>
    </xdr:pic>
    <xdr:clientData/>
  </xdr:twoCellAnchor>
  <xdr:twoCellAnchor editAs="oneCell">
    <xdr:from>
      <xdr:col>4</xdr:col>
      <xdr:colOff>1631950</xdr:colOff>
      <xdr:row>2</xdr:row>
      <xdr:rowOff>0</xdr:rowOff>
    </xdr:from>
    <xdr:to>
      <xdr:col>4</xdr:col>
      <xdr:colOff>1760566</xdr:colOff>
      <xdr:row>2</xdr:row>
      <xdr:rowOff>150315</xdr:rowOff>
    </xdr:to>
    <xdr:pic>
      <xdr:nvPicPr>
        <xdr:cNvPr id="5" name="Graphic 32">
          <a:extLst>
            <a:ext uri="{FF2B5EF4-FFF2-40B4-BE49-F238E27FC236}">
              <a16:creationId xmlns:a16="http://schemas.microsoft.com/office/drawing/2014/main" id="{620CA3B0-F716-45C1-B9D6-A265DC96E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21814234" y="1079500"/>
          <a:ext cx="128616" cy="15031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2BD8E51-2591-4D36-942E-C8C3E499A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6864100" y="0"/>
          <a:ext cx="1663700" cy="488950"/>
        </a:xfrm>
        <a:prstGeom prst="rect">
          <a:avLst/>
        </a:prstGeom>
      </xdr:spPr>
    </xdr:pic>
    <xdr:clientData/>
  </xdr:twoCellAnchor>
  <xdr:twoCellAnchor editAs="oneCell">
    <xdr:from>
      <xdr:col>5</xdr:col>
      <xdr:colOff>1339850</xdr:colOff>
      <xdr:row>1</xdr:row>
      <xdr:rowOff>577850</xdr:rowOff>
    </xdr:from>
    <xdr:to>
      <xdr:col>5</xdr:col>
      <xdr:colOff>1468466</xdr:colOff>
      <xdr:row>2</xdr:row>
      <xdr:rowOff>143965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777D6F8C-E318-4ADE-A0EF-31949C460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20131484" y="1073150"/>
          <a:ext cx="128616" cy="150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184944</xdr:colOff>
      <xdr:row>1</xdr:row>
      <xdr:rowOff>6350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2F79925-E5A3-4D23-BC26-BCF86838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4804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03C60C6-E6C1-4B74-BCEE-64C6711FE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6940300" y="0"/>
          <a:ext cx="1663700" cy="488950"/>
        </a:xfrm>
        <a:prstGeom prst="rect">
          <a:avLst/>
        </a:prstGeom>
      </xdr:spPr>
    </xdr:pic>
    <xdr:clientData/>
  </xdr:twoCellAnchor>
  <xdr:twoCellAnchor editAs="oneCell">
    <xdr:from>
      <xdr:col>5</xdr:col>
      <xdr:colOff>1339850</xdr:colOff>
      <xdr:row>1</xdr:row>
      <xdr:rowOff>577850</xdr:rowOff>
    </xdr:from>
    <xdr:to>
      <xdr:col>5</xdr:col>
      <xdr:colOff>1468466</xdr:colOff>
      <xdr:row>2</xdr:row>
      <xdr:rowOff>143965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2F5413CB-3C7C-4059-90CC-E3BA7AD82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20131484" y="1073150"/>
          <a:ext cx="128616" cy="15031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15507384-D840-4418-9DA5-AF29DDA63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6940300" y="0"/>
          <a:ext cx="1663700" cy="488950"/>
        </a:xfrm>
        <a:prstGeom prst="rect">
          <a:avLst/>
        </a:prstGeom>
      </xdr:spPr>
    </xdr:pic>
    <xdr:clientData/>
  </xdr:twoCellAnchor>
  <xdr:twoCellAnchor editAs="oneCell">
    <xdr:from>
      <xdr:col>5</xdr:col>
      <xdr:colOff>1339850</xdr:colOff>
      <xdr:row>1</xdr:row>
      <xdr:rowOff>577850</xdr:rowOff>
    </xdr:from>
    <xdr:to>
      <xdr:col>5</xdr:col>
      <xdr:colOff>1468466</xdr:colOff>
      <xdr:row>2</xdr:row>
      <xdr:rowOff>143965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E4E3E0BC-EBFE-40EB-8060-F39AE9485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20131484" y="1073150"/>
          <a:ext cx="128616" cy="15031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CCDCE31-83B4-415C-B222-0949617E7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274A9C1-5BFE-4509-850D-22FD98220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1327150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BB702C23-6693-46CE-AF21-FE192654E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1075700" y="0"/>
          <a:ext cx="1590675" cy="4889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1327150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EBB587F-B301-4698-B145-69451E035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8502400" y="0"/>
          <a:ext cx="1752600" cy="4889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1327150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51A9814-FA9F-4172-A815-FCAC982E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7892800" y="0"/>
          <a:ext cx="1752600" cy="4889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1327150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B215D123-1A9D-44BE-8764-9732D49FE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7892800" y="0"/>
          <a:ext cx="1752600" cy="4889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22FB386-A37F-43B6-91CC-310D241B5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0185B01-1848-4443-B2E2-EF7C9CE3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169069</xdr:colOff>
      <xdr:row>0</xdr:row>
      <xdr:rowOff>485775</xdr:rowOff>
    </xdr:to>
    <xdr:pic>
      <xdr:nvPicPr>
        <xdr:cNvPr id="10" name="رسم 4">
          <a:extLst>
            <a:ext uri="{FF2B5EF4-FFF2-40B4-BE49-F238E27FC236}">
              <a16:creationId xmlns:a16="http://schemas.microsoft.com/office/drawing/2014/main" id="{004B1DC4-E658-45E9-84C1-9E3B86380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569300" y="0"/>
          <a:ext cx="1663700" cy="4889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E71FA7C-BD43-43D4-B4D5-165F84CF6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  <xdr:twoCellAnchor editAs="oneCell">
    <xdr:from>
      <xdr:col>4</xdr:col>
      <xdr:colOff>1009650</xdr:colOff>
      <xdr:row>2</xdr:row>
      <xdr:rowOff>0</xdr:rowOff>
    </xdr:from>
    <xdr:to>
      <xdr:col>4</xdr:col>
      <xdr:colOff>1138266</xdr:colOff>
      <xdr:row>2</xdr:row>
      <xdr:rowOff>150315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27254F98-D835-4361-A5B1-045F21DA0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27103784" y="1085850"/>
          <a:ext cx="128616" cy="15031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419DFE2-3025-4654-A1EF-AF5B489A1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  <xdr:twoCellAnchor editAs="oneCell">
    <xdr:from>
      <xdr:col>4</xdr:col>
      <xdr:colOff>996950</xdr:colOff>
      <xdr:row>2</xdr:row>
      <xdr:rowOff>6350</xdr:rowOff>
    </xdr:from>
    <xdr:to>
      <xdr:col>4</xdr:col>
      <xdr:colOff>1125566</xdr:colOff>
      <xdr:row>2</xdr:row>
      <xdr:rowOff>156665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921AE029-203C-4147-BC00-4DCC497BE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27116484" y="1092200"/>
          <a:ext cx="128616" cy="15031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660346E-7152-4507-936D-505697E48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55739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91C96EE-EC76-415A-AB97-1F50877ED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6350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F7D1402-5BE3-4E57-8ABC-55B0206B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251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89ECA86-A01B-45AA-9C4E-FFFE86F6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410550" y="0"/>
          <a:ext cx="1663700" cy="488950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990600</xdr:colOff>
      <xdr:row>2</xdr:row>
      <xdr:rowOff>0</xdr:rowOff>
    </xdr:from>
    <xdr:to>
      <xdr:col>4</xdr:col>
      <xdr:colOff>1119216</xdr:colOff>
      <xdr:row>2</xdr:row>
      <xdr:rowOff>150315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C13E09EE-C8D0-479C-924E-63C6E714D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22023784" y="1079500"/>
          <a:ext cx="128616" cy="15031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6350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1BB8D1A-1D11-4F0C-96E1-7EBB377EA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785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485775</xdr:rowOff>
    </xdr:to>
    <xdr:pic>
      <xdr:nvPicPr>
        <xdr:cNvPr id="6" name="رسم 5">
          <a:extLst>
            <a:ext uri="{FF2B5EF4-FFF2-40B4-BE49-F238E27FC236}">
              <a16:creationId xmlns:a16="http://schemas.microsoft.com/office/drawing/2014/main" id="{821214DE-0978-49E4-BD05-6FBF08135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823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710034CD-E553-4150-9EBE-C312AAF17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65050" y="0"/>
          <a:ext cx="1663700" cy="4889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6A60830D-2249-4460-96E1-28C7015C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398350" y="0"/>
          <a:ext cx="1663700" cy="48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169069</xdr:colOff>
      <xdr:row>1</xdr:row>
      <xdr:rowOff>9525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59485411-75EB-4316-8958-87101477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963000" y="0"/>
          <a:ext cx="1663700" cy="488950"/>
        </a:xfrm>
        <a:prstGeom prst="rect">
          <a:avLst/>
        </a:prstGeom>
      </xdr:spPr>
    </xdr:pic>
    <xdr:clientData/>
  </xdr:twoCellAnchor>
  <xdr:twoCellAnchor editAs="oneCell">
    <xdr:from>
      <xdr:col>2</xdr:col>
      <xdr:colOff>1346200</xdr:colOff>
      <xdr:row>1</xdr:row>
      <xdr:rowOff>577850</xdr:rowOff>
    </xdr:from>
    <xdr:to>
      <xdr:col>2</xdr:col>
      <xdr:colOff>1474816</xdr:colOff>
      <xdr:row>2</xdr:row>
      <xdr:rowOff>143965</xdr:rowOff>
    </xdr:to>
    <xdr:pic>
      <xdr:nvPicPr>
        <xdr:cNvPr id="4" name="Graphic 32">
          <a:extLst>
            <a:ext uri="{FF2B5EF4-FFF2-40B4-BE49-F238E27FC236}">
              <a16:creationId xmlns:a16="http://schemas.microsoft.com/office/drawing/2014/main" id="{6BF61C69-C9CE-4728-B7C1-9F5B7167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25128934" y="1054100"/>
          <a:ext cx="128616" cy="15031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2599BF33-5372-41D8-8505-FA5D4A7B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2617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1</xdr:row>
      <xdr:rowOff>6350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1F7A2522-DAE6-47DD-B78F-A69EAD9DF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0839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6" name="رسم 4">
          <a:extLst>
            <a:ext uri="{FF2B5EF4-FFF2-40B4-BE49-F238E27FC236}">
              <a16:creationId xmlns:a16="http://schemas.microsoft.com/office/drawing/2014/main" id="{82807DE5-E5B4-4AC5-BEFC-ABEDEA4E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995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1387D88-14CC-4159-BDA5-1AB1D84A2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604850" y="0"/>
          <a:ext cx="1663700" cy="48895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0A25BB5-CF62-4BFE-8532-64579445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6747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BAD88AC-2726-4F56-9136-402928657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7114550" y="0"/>
          <a:ext cx="1590675" cy="48260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CA20E16-E2F0-48E9-9FED-ACBDB6351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7143125" y="0"/>
          <a:ext cx="1590675" cy="48260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569B81A6-246E-4934-AAF2-260785D2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5731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5A69142-EB88-46E3-9E34-3AFFF36F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96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CD8DA11-731A-488A-955D-EB372A2B9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96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169069</xdr:colOff>
      <xdr:row>1</xdr:row>
      <xdr:rowOff>9525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E50B2F45-5F55-4DD9-A8DE-77E8AF038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556600" y="0"/>
          <a:ext cx="1663700" cy="48895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B2EB88C9-63B8-4ACE-BF28-A7457D7C0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1E3D485C-8A09-41A5-8854-0B942539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B61BE70-8D15-46C4-98C4-32D83FA2C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449150" y="0"/>
          <a:ext cx="1663700" cy="48895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1119188</xdr:colOff>
      <xdr:row>1</xdr:row>
      <xdr:rowOff>31750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DDD4D8-8879-2ECD-1462-2CF2A9DCA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295750" y="95250"/>
          <a:ext cx="13144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1487936</xdr:colOff>
      <xdr:row>0</xdr:row>
      <xdr:rowOff>547059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53D9CB0-BD77-0813-ADD3-BAC64CAEE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5599340" y="0"/>
          <a:ext cx="1833113" cy="5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426244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F99D888C-A3AA-4E48-B754-FF7DAF8E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270850" y="0"/>
          <a:ext cx="1663700" cy="488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1702594</xdr:colOff>
      <xdr:row>0</xdr:row>
      <xdr:rowOff>482600</xdr:rowOff>
    </xdr:to>
    <xdr:pic>
      <xdr:nvPicPr>
        <xdr:cNvPr id="2" name="رسم 4">
          <a:extLst>
            <a:ext uri="{FF2B5EF4-FFF2-40B4-BE49-F238E27FC236}">
              <a16:creationId xmlns:a16="http://schemas.microsoft.com/office/drawing/2014/main" id="{7B013005-933C-4258-91C4-BA8105C33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2744956" y="0"/>
          <a:ext cx="1540669" cy="482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BD780DC-9A6A-4900-B984-756D4EEE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19989850" y="0"/>
          <a:ext cx="1590675" cy="482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7EDAAD8-E16F-4EBD-89CF-6B248A752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5165475" y="0"/>
          <a:ext cx="1666875" cy="485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61" totalsRowShown="0" headerRowDxfId="2">
  <tableColumns count="2">
    <tableColumn id="2" xr3:uid="{57E4411F-94BC-4E55-9389-331A3A42AAD2}" name="عنوان الجدول" dataDxfId="1" dataCellStyle="ارتباط تشعبي 2"/>
    <tableColumn id="3" xr3:uid="{260EE5F9-3977-4882-A762-A29377A7150B}" name="رقم الجدول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D61"/>
  <sheetViews>
    <sheetView showGridLines="0" rightToLeft="1" tabSelected="1" view="pageBreakPreview" zoomScale="80" zoomScaleNormal="100" zoomScaleSheetLayoutView="80" workbookViewId="0">
      <selection activeCell="F15" sqref="F15"/>
    </sheetView>
  </sheetViews>
  <sheetFormatPr defaultColWidth="8.75" defaultRowHeight="14" x14ac:dyDescent="0.3"/>
  <cols>
    <col min="1" max="1" width="107.75" customWidth="1"/>
    <col min="2" max="2" width="13.83203125" customWidth="1"/>
  </cols>
  <sheetData>
    <row r="1" spans="1:4" ht="39" customHeight="1" x14ac:dyDescent="0.3"/>
    <row r="2" spans="1:4" ht="46" customHeight="1" x14ac:dyDescent="0.4">
      <c r="A2" s="132" t="s">
        <v>182</v>
      </c>
      <c r="B2" s="133"/>
      <c r="C2" s="35"/>
      <c r="D2" s="35"/>
    </row>
    <row r="4" spans="1:4" s="6" customFormat="1" ht="35.15" customHeight="1" x14ac:dyDescent="0.3">
      <c r="A4" s="15" t="s">
        <v>0</v>
      </c>
      <c r="B4" s="15" t="s">
        <v>1</v>
      </c>
    </row>
    <row r="5" spans="1:4" s="7" customFormat="1" ht="20.149999999999999" customHeight="1" x14ac:dyDescent="0.3">
      <c r="A5" s="16" t="s">
        <v>2</v>
      </c>
      <c r="B5" s="46">
        <v>1</v>
      </c>
    </row>
    <row r="6" spans="1:4" s="6" customFormat="1" ht="20.149999999999999" customHeight="1" x14ac:dyDescent="0.3">
      <c r="A6" s="120" t="s">
        <v>3</v>
      </c>
      <c r="B6" s="121" t="s">
        <v>4</v>
      </c>
    </row>
    <row r="7" spans="1:4" s="6" customFormat="1" ht="20.149999999999999" customHeight="1" x14ac:dyDescent="0.3">
      <c r="A7" s="50" t="s">
        <v>186</v>
      </c>
      <c r="B7" s="52">
        <v>1.2</v>
      </c>
    </row>
    <row r="8" spans="1:4" s="6" customFormat="1" ht="20.149999999999999" customHeight="1" x14ac:dyDescent="0.3">
      <c r="A8" s="120" t="s">
        <v>187</v>
      </c>
      <c r="B8" s="121">
        <v>1.3</v>
      </c>
    </row>
    <row r="9" spans="1:4" s="6" customFormat="1" ht="20.149999999999999" customHeight="1" x14ac:dyDescent="0.3">
      <c r="A9" s="50" t="s">
        <v>5</v>
      </c>
      <c r="B9" s="52">
        <v>1.4</v>
      </c>
    </row>
    <row r="10" spans="1:4" s="6" customFormat="1" ht="20.149999999999999" customHeight="1" x14ac:dyDescent="0.3">
      <c r="A10" s="120" t="s">
        <v>6</v>
      </c>
      <c r="B10" s="121">
        <v>1.5</v>
      </c>
    </row>
    <row r="11" spans="1:4" s="6" customFormat="1" ht="20.149999999999999" customHeight="1" x14ac:dyDescent="0.3">
      <c r="A11" s="50" t="s">
        <v>168</v>
      </c>
      <c r="B11" s="52">
        <v>1.6</v>
      </c>
    </row>
    <row r="12" spans="1:4" s="6" customFormat="1" ht="20.149999999999999" customHeight="1" x14ac:dyDescent="0.3">
      <c r="A12" s="16" t="s">
        <v>7</v>
      </c>
      <c r="B12" s="16">
        <v>2</v>
      </c>
    </row>
    <row r="13" spans="1:4" s="6" customFormat="1" ht="20.149999999999999" customHeight="1" x14ac:dyDescent="0.3">
      <c r="A13" s="120" t="s">
        <v>117</v>
      </c>
      <c r="B13" s="121">
        <v>2.1</v>
      </c>
    </row>
    <row r="14" spans="1:4" s="6" customFormat="1" ht="20.149999999999999" customHeight="1" x14ac:dyDescent="0.3">
      <c r="A14" s="50" t="s">
        <v>116</v>
      </c>
      <c r="B14" s="52">
        <v>2.2000000000000002</v>
      </c>
    </row>
    <row r="15" spans="1:4" s="6" customFormat="1" ht="20.149999999999999" customHeight="1" x14ac:dyDescent="0.3">
      <c r="A15" s="120" t="s">
        <v>188</v>
      </c>
      <c r="B15" s="121">
        <v>2.2999999999999998</v>
      </c>
    </row>
    <row r="16" spans="1:4" s="6" customFormat="1" ht="20.149999999999999" customHeight="1" x14ac:dyDescent="0.3">
      <c r="A16" s="50" t="s">
        <v>189</v>
      </c>
      <c r="B16" s="52">
        <v>2.4</v>
      </c>
    </row>
    <row r="17" spans="1:2" s="6" customFormat="1" ht="20.149999999999999" customHeight="1" x14ac:dyDescent="0.3">
      <c r="A17" s="120" t="s">
        <v>226</v>
      </c>
      <c r="B17" s="121">
        <v>2.5</v>
      </c>
    </row>
    <row r="18" spans="1:2" s="6" customFormat="1" ht="20.149999999999999" customHeight="1" x14ac:dyDescent="0.3">
      <c r="A18" s="50" t="s">
        <v>229</v>
      </c>
      <c r="B18" s="52">
        <v>2.6</v>
      </c>
    </row>
    <row r="19" spans="1:2" s="6" customFormat="1" ht="20.149999999999999" customHeight="1" x14ac:dyDescent="0.3">
      <c r="A19" s="120" t="s">
        <v>197</v>
      </c>
      <c r="B19" s="121">
        <v>2.7</v>
      </c>
    </row>
    <row r="20" spans="1:2" s="6" customFormat="1" ht="20.149999999999999" customHeight="1" x14ac:dyDescent="0.3">
      <c r="A20" s="50" t="s">
        <v>198</v>
      </c>
      <c r="B20" s="52">
        <v>2.8</v>
      </c>
    </row>
    <row r="21" spans="1:2" s="6" customFormat="1" ht="20.149999999999999" customHeight="1" x14ac:dyDescent="0.3">
      <c r="A21" s="120" t="s">
        <v>114</v>
      </c>
      <c r="B21" s="121">
        <v>2.9</v>
      </c>
    </row>
    <row r="22" spans="1:2" s="6" customFormat="1" ht="20.149999999999999" customHeight="1" x14ac:dyDescent="0.3">
      <c r="A22" s="50" t="s">
        <v>190</v>
      </c>
      <c r="B22" s="52" t="s">
        <v>160</v>
      </c>
    </row>
    <row r="23" spans="1:2" s="6" customFormat="1" ht="20.149999999999999" customHeight="1" x14ac:dyDescent="0.3">
      <c r="A23" s="120" t="s">
        <v>227</v>
      </c>
      <c r="B23" s="121">
        <v>2.11</v>
      </c>
    </row>
    <row r="24" spans="1:2" s="6" customFormat="1" ht="20.149999999999999" customHeight="1" x14ac:dyDescent="0.3">
      <c r="A24" s="50" t="s">
        <v>224</v>
      </c>
      <c r="B24" s="52">
        <v>2.12</v>
      </c>
    </row>
    <row r="25" spans="1:2" s="6" customFormat="1" ht="20.149999999999999" customHeight="1" x14ac:dyDescent="0.3">
      <c r="A25" s="120" t="s">
        <v>199</v>
      </c>
      <c r="B25" s="121">
        <v>2.13</v>
      </c>
    </row>
    <row r="26" spans="1:2" s="6" customFormat="1" ht="20.149999999999999" customHeight="1" x14ac:dyDescent="0.3">
      <c r="A26" s="50" t="s">
        <v>200</v>
      </c>
      <c r="B26" s="52">
        <v>2.14</v>
      </c>
    </row>
    <row r="27" spans="1:2" s="6" customFormat="1" ht="20.149999999999999" customHeight="1" x14ac:dyDescent="0.3">
      <c r="A27" s="120" t="s">
        <v>113</v>
      </c>
      <c r="B27" s="121">
        <v>2.15</v>
      </c>
    </row>
    <row r="28" spans="1:2" s="6" customFormat="1" ht="20.149999999999999" customHeight="1" x14ac:dyDescent="0.3">
      <c r="A28" s="50" t="s">
        <v>112</v>
      </c>
      <c r="B28" s="52">
        <v>2.16</v>
      </c>
    </row>
    <row r="29" spans="1:2" s="6" customFormat="1" ht="20.149999999999999" customHeight="1" x14ac:dyDescent="0.3">
      <c r="A29" s="120" t="s">
        <v>228</v>
      </c>
      <c r="B29" s="121">
        <v>2.17</v>
      </c>
    </row>
    <row r="30" spans="1:2" s="6" customFormat="1" ht="20.149999999999999" customHeight="1" x14ac:dyDescent="0.3">
      <c r="A30" s="50" t="s">
        <v>231</v>
      </c>
      <c r="B30" s="52" t="s">
        <v>236</v>
      </c>
    </row>
    <row r="31" spans="1:2" s="6" customFormat="1" ht="20.149999999999999" customHeight="1" x14ac:dyDescent="0.3">
      <c r="A31" s="120" t="s">
        <v>201</v>
      </c>
      <c r="B31" s="121" t="s">
        <v>237</v>
      </c>
    </row>
    <row r="32" spans="1:2" s="6" customFormat="1" ht="20.149999999999999" customHeight="1" x14ac:dyDescent="0.3">
      <c r="A32" s="50" t="s">
        <v>202</v>
      </c>
      <c r="B32" s="52" t="s">
        <v>141</v>
      </c>
    </row>
    <row r="33" spans="1:2" s="6" customFormat="1" ht="20.149999999999999" customHeight="1" x14ac:dyDescent="0.3">
      <c r="A33" s="120" t="s">
        <v>195</v>
      </c>
      <c r="B33" s="121" t="s">
        <v>238</v>
      </c>
    </row>
    <row r="34" spans="1:2" s="6" customFormat="1" ht="20.149999999999999" customHeight="1" x14ac:dyDescent="0.3">
      <c r="A34" s="50" t="s">
        <v>191</v>
      </c>
      <c r="B34" s="52" t="s">
        <v>239</v>
      </c>
    </row>
    <row r="35" spans="1:2" s="6" customFormat="1" ht="20.149999999999999" customHeight="1" x14ac:dyDescent="0.3">
      <c r="A35" s="120" t="s">
        <v>133</v>
      </c>
      <c r="B35" s="121" t="s">
        <v>240</v>
      </c>
    </row>
    <row r="36" spans="1:2" s="6" customFormat="1" ht="20.149999999999999" customHeight="1" x14ac:dyDescent="0.3">
      <c r="A36" s="50" t="s">
        <v>192</v>
      </c>
      <c r="B36" s="52" t="s">
        <v>241</v>
      </c>
    </row>
    <row r="37" spans="1:2" s="6" customFormat="1" ht="20.149999999999999" customHeight="1" x14ac:dyDescent="0.3">
      <c r="A37" s="120" t="s">
        <v>167</v>
      </c>
      <c r="B37" s="121" t="s">
        <v>242</v>
      </c>
    </row>
    <row r="38" spans="1:2" s="6" customFormat="1" ht="20.149999999999999" customHeight="1" x14ac:dyDescent="0.3">
      <c r="A38" s="50" t="s">
        <v>166</v>
      </c>
      <c r="B38" s="52" t="s">
        <v>243</v>
      </c>
    </row>
    <row r="39" spans="1:2" s="6" customFormat="1" ht="20.149999999999999" customHeight="1" x14ac:dyDescent="0.3">
      <c r="A39" s="120" t="s">
        <v>193</v>
      </c>
      <c r="B39" s="121" t="s">
        <v>244</v>
      </c>
    </row>
    <row r="40" spans="1:2" s="6" customFormat="1" ht="20.149999999999999" customHeight="1" x14ac:dyDescent="0.3">
      <c r="A40" s="50" t="s">
        <v>194</v>
      </c>
      <c r="B40" s="52" t="s">
        <v>245</v>
      </c>
    </row>
    <row r="41" spans="1:2" s="6" customFormat="1" ht="20.149999999999999" customHeight="1" x14ac:dyDescent="0.3">
      <c r="A41" s="120" t="s">
        <v>101</v>
      </c>
      <c r="B41" s="121" t="s">
        <v>246</v>
      </c>
    </row>
    <row r="42" spans="1:2" ht="21" x14ac:dyDescent="0.3">
      <c r="A42" s="16" t="s">
        <v>8</v>
      </c>
      <c r="B42" s="16">
        <v>3</v>
      </c>
    </row>
    <row r="43" spans="1:2" ht="19" x14ac:dyDescent="0.3">
      <c r="A43" s="50" t="s">
        <v>102</v>
      </c>
      <c r="B43" s="52">
        <v>3.1</v>
      </c>
    </row>
    <row r="44" spans="1:2" ht="19" x14ac:dyDescent="0.3">
      <c r="A44" s="120" t="s">
        <v>103</v>
      </c>
      <c r="B44" s="121">
        <v>3.2</v>
      </c>
    </row>
    <row r="45" spans="1:2" ht="19" x14ac:dyDescent="0.3">
      <c r="A45" s="50" t="s">
        <v>104</v>
      </c>
      <c r="B45" s="52">
        <v>3.3</v>
      </c>
    </row>
    <row r="46" spans="1:2" ht="19" x14ac:dyDescent="0.3">
      <c r="A46" s="120" t="s">
        <v>105</v>
      </c>
      <c r="B46" s="121">
        <v>3.4</v>
      </c>
    </row>
    <row r="47" spans="1:2" ht="19" x14ac:dyDescent="0.3">
      <c r="A47" s="50" t="s">
        <v>106</v>
      </c>
      <c r="B47" s="52">
        <v>3.5</v>
      </c>
    </row>
    <row r="48" spans="1:2" ht="19" x14ac:dyDescent="0.3">
      <c r="A48" s="120" t="s">
        <v>107</v>
      </c>
      <c r="B48" s="121">
        <v>3.6</v>
      </c>
    </row>
    <row r="49" spans="1:2" ht="19" x14ac:dyDescent="0.3">
      <c r="A49" s="50" t="s">
        <v>108</v>
      </c>
      <c r="B49" s="52">
        <v>3.7</v>
      </c>
    </row>
    <row r="50" spans="1:2" ht="19" x14ac:dyDescent="0.3">
      <c r="A50" s="120" t="s">
        <v>119</v>
      </c>
      <c r="B50" s="121">
        <v>3.8</v>
      </c>
    </row>
    <row r="51" spans="1:2" ht="19" x14ac:dyDescent="0.3">
      <c r="A51" s="50" t="s">
        <v>123</v>
      </c>
      <c r="B51" s="52">
        <v>3.9</v>
      </c>
    </row>
    <row r="52" spans="1:2" ht="19" x14ac:dyDescent="0.3">
      <c r="A52" s="120" t="s">
        <v>131</v>
      </c>
      <c r="B52" s="121">
        <v>3.1</v>
      </c>
    </row>
    <row r="53" spans="1:2" ht="19" x14ac:dyDescent="0.3">
      <c r="A53" s="50" t="s">
        <v>120</v>
      </c>
      <c r="B53" s="52">
        <v>3.11</v>
      </c>
    </row>
    <row r="54" spans="1:2" ht="19" x14ac:dyDescent="0.3">
      <c r="A54" s="120" t="s">
        <v>109</v>
      </c>
      <c r="B54" s="121">
        <v>3.12</v>
      </c>
    </row>
    <row r="55" spans="1:2" ht="19" x14ac:dyDescent="0.3">
      <c r="A55" s="50" t="s">
        <v>121</v>
      </c>
      <c r="B55" s="52">
        <v>3.13</v>
      </c>
    </row>
    <row r="56" spans="1:2" ht="19" x14ac:dyDescent="0.3">
      <c r="A56" s="120" t="s">
        <v>122</v>
      </c>
      <c r="B56" s="121">
        <v>3.14</v>
      </c>
    </row>
    <row r="57" spans="1:2" ht="19" x14ac:dyDescent="0.3">
      <c r="A57" s="50" t="s">
        <v>132</v>
      </c>
      <c r="B57" s="52">
        <v>3.15</v>
      </c>
    </row>
    <row r="58" spans="1:2" ht="19" x14ac:dyDescent="0.3">
      <c r="A58" s="120" t="s">
        <v>111</v>
      </c>
      <c r="B58" s="121">
        <v>3.16</v>
      </c>
    </row>
    <row r="59" spans="1:2" ht="21" x14ac:dyDescent="0.3">
      <c r="A59" s="16" t="s">
        <v>169</v>
      </c>
      <c r="B59" s="16">
        <v>4</v>
      </c>
    </row>
    <row r="60" spans="1:2" ht="19" x14ac:dyDescent="0.3">
      <c r="A60" s="50" t="s">
        <v>247</v>
      </c>
      <c r="B60" s="52">
        <v>4.0999999999999996</v>
      </c>
    </row>
    <row r="61" spans="1:2" ht="19" x14ac:dyDescent="0.3">
      <c r="A61" s="120" t="s">
        <v>248</v>
      </c>
      <c r="B61" s="121">
        <v>4.2</v>
      </c>
    </row>
  </sheetData>
  <mergeCells count="1">
    <mergeCell ref="A2:B2"/>
  </mergeCells>
  <phoneticPr fontId="32" type="noConversion"/>
  <hyperlinks>
    <hyperlink ref="A10" location="'1.5'!A1" display="المؤشرات الرئيسية للمشتغلين في الأنشطة السياحية" xr:uid="{4121679F-5E0F-4083-AF62-602528B06349}"/>
    <hyperlink ref="A7" location="'1.2'!A1" display="معدل إشغال الغرف في مرافق الضيافة السياحية المرخصة" xr:uid="{0D5313D3-8FE4-4BD0-A5F4-CA994E943DC3}"/>
    <hyperlink ref="A8" location="'1.3'!A1" display="متوسط السعر اليومي للغرفة في مرافق الضيافة السياحية المرخصة" xr:uid="{54B50846-98DD-419F-8E99-8079942F40D6}"/>
    <hyperlink ref="A9" location="'1.4'!A1" display="متوسط مدة الإقامة في مرافق الضيافة السياحية المرخصة" xr:uid="{4E58FCED-F2D0-404F-9CF2-1B5F510BFDCC}"/>
    <hyperlink ref="A43" location="'3.1'!A1" display="عدد المشتغلين السعوديين في الأنشطة السياحية حسب النوع والنشاط للربع الثاني من عام 2025" xr:uid="{6D1E04AF-1FD1-4958-B784-26B912709735}"/>
    <hyperlink ref="A44" location="'3.2'!A1" display="عدد المشتغلين غير السعوديين في الأنشطة السياحية حسب النوع والنشاط للربع لثاني من عام 2025" xr:uid="{D8EEE03B-2E84-4FD8-919F-9E501B894626}"/>
    <hyperlink ref="A45" location="'3.3'!A1" display="إجمالي المشتغلين في الأنشطة السياحية حسب النوع والنشاط للربع لثاني من عام 2025" xr:uid="{7FD0619C-B8FC-4311-B81E-185985B60A79}"/>
    <hyperlink ref="A46" location="'3.4'!A1" display="عدد المشتغلين السعوديين في الأنشطة السياحية حسب النوع والمناطق الإدارية للربع الثاني من عام 2025" xr:uid="{700B790E-3551-4801-B083-80D36CD9939F}"/>
    <hyperlink ref="A47" location="'3.5'!A1" display="عدد المشتغلين غير السعوديين في الأنشطة السياحية حسب النوع والمناطق الإدارية للربع الثاني من عام 2025" xr:uid="{9D340094-2AF8-42D8-81AD-1839790D10E6}"/>
    <hyperlink ref="A48" location="'3.6'!A1" display="إجمالي المشتغلين في الأنشطة السياحية حسب النوع والمناطق الإدارية للربع الثاني من عام 2025" xr:uid="{D061EC42-D5D2-4D74-8078-7918D7886029}"/>
    <hyperlink ref="A49" location="'3.7'!A1" display="التغير عن الربع الثاني من عام 2024 في عدد المشتغلين السعوديين في الأنشطة السياحية حسب النشاط " xr:uid="{ADE2C9C1-9542-417F-AE8C-FB70810181E2}"/>
    <hyperlink ref="A50" location="'3.8'!A1" display="التغير عن الربع الثاني من عام 2024 في عدد المشتغلين غير السعوديين في الأنشطة السياحية حسب النشاط " xr:uid="{08660602-BBDF-45D1-80D9-512ADC3D63F7}"/>
    <hyperlink ref="A53" location="'3.9'!A1" display="التغير عن الربع الثاني من عام 2024 في إجمالي المشتغلين في الأنشطة السياحية حسب النشاط " xr:uid="{E14AD954-6024-419F-8CC5-4E2CA039095D}"/>
    <hyperlink ref="A54" location="'3.10'!A1" display="التغير عن الربع الثاني من عام 2024 في عدد المشتغلين السعوديين في الأنشطة السياحية حسب المناطق الإدارية " xr:uid="{34589FC2-1EDE-4D7C-9995-34D63B72A7C3}"/>
    <hyperlink ref="A55" location="'3.11'!A1" display="التغير عن الربع الثاني من عام 2024 في عدد المشتغلين غير السعوديين في الأنشطة السياحية حسب المناطق الإدارية " xr:uid="{55E593A8-96F2-4E4D-AFF4-AFE9EB437A76}"/>
    <hyperlink ref="A58" location="'3.12'!A1" display="التغير عن الربع الثاني من عام 2024 في إجمالي المشتغلين في الأنشطة السياحية حسب المناطق الإدارية " xr:uid="{3F3439D4-9363-4868-9D8B-4D513635AF8F}"/>
    <hyperlink ref="A6" location="'1.1'!A1" display="عدد مرافق الضيافة السياحية المرخصة " xr:uid="{D83E4B6A-409D-4D8F-940C-0B1AF00A8C51}"/>
    <hyperlink ref="A41" location="'2.9'!A1" display="التغير عن الربع الثاني من عام 2024 في معدل إشغال الغرف حسب الشهر ونوع المرفق" xr:uid="{060D6267-3EE4-4362-88E9-038B0DC89DBA}"/>
    <hyperlink ref="A13" location="'2.1'!A1" display="عدد مرافق الضيافة السياحية المرخصة حسب المناطق الإدارية ونوع المرفق للربع الثاني لعام 2025" xr:uid="{55A5DFF1-8EEE-4429-9956-1108912A9684}"/>
    <hyperlink ref="A6:B6" location="'1.1'!A1" display="عدد مرافق الضيافة السياحية المرخصة " xr:uid="{1E411A37-0CAA-459E-B08A-E246E9AF1E6C}"/>
    <hyperlink ref="A7:B7" location="'1.2'!A1" display="معدل إشغال الغرف في مرافق الضيافة السياحية المرخصة" xr:uid="{0970ED06-6FEF-48F8-B6AA-4FE4BC2F6C3E}"/>
    <hyperlink ref="A8:B8" location="'1.3'!A1" display="متوسط السعر اليومي للغرفة في مرافق الضيافة السياحية المرخصة" xr:uid="{98DAE46D-13FA-4FEC-9AE8-BFCF8EB0A452}"/>
    <hyperlink ref="A9:B9" location="'1.4'!A1" display="متوسط مدة الإقامة في مرافق الضيافة السياحية المرخصة" xr:uid="{945CC157-3CC8-42E9-A2D8-FA679AFCF3D0}"/>
    <hyperlink ref="A10:B10" location="'1.5'!A1" display="المؤشرات الرئيسية للمشتغلين في الأنشطة السياحية" xr:uid="{427DF56D-2E14-4E2B-AB60-38F3096708EC}"/>
    <hyperlink ref="A13:B13" location="'2.1'!A1" display="عدد مرافق الضيافة السياحية المرخصة حسب المناطق الإدارية ونوع المرفق للربع الأول لعام 2026" xr:uid="{B0C30D71-E972-4805-A528-2E17624C420C}"/>
    <hyperlink ref="A16:B16" location="'2.4'!A1" display="عدد الغرف المتاحة في مرافق الضيافة السياحية المرخصة حسب المدن الرئيسية ونوع المرفق للربع الأول لعام 2026" xr:uid="{FB8F9B40-5B0B-4982-88FE-44A84072D945}"/>
    <hyperlink ref="A36:B36" location="'2.24'!A1" display="التغير عن الربع الأول من عام 2025 في متوسط السعر اليومي في الفنادق حسب المناطق الإدارية " xr:uid="{B62514E5-EE58-40B7-A925-287CEA36FB5A}"/>
    <hyperlink ref="A37:B37" location="'2.25'!A1" display="التغير عن الربع الأول من عام 2025 في متوسط مدة الإقامة في الشقق المخدومة ومرافق الضيافة الأخرى حسب المناطق الإدارية " xr:uid="{5A738C33-6A29-43A5-8F7A-D04D57BCA1B4}"/>
    <hyperlink ref="A38:B38" location="'2.26'!A1" display="التغير عن الربع الأول من عام 2025 في متوسط مدة الإقامة في الفنادق حسب المناطق الإدارية " xr:uid="{1A36D535-E6B0-4F13-AD46-03E6A3F77C28}"/>
    <hyperlink ref="A39:B39" location="'2.27'!A1" display="التغير عن الربع الأول من عام 2025 في معدل الإشغال حسب الشهر ونوع المرفق" xr:uid="{65DF28DB-041E-47E2-ACB9-F86C91D7909C}"/>
    <hyperlink ref="A40:B40" location="'2.28'!A1" display="التغير عن الربع الأول من عام 2025 في متوسط السعر اليومي حسب الشهر ونوع المرفق" xr:uid="{28026F61-DF32-4BC8-93FD-F34E3CC6A3B0}"/>
    <hyperlink ref="A41:B41" location="'2.29'!A1" display="التغير عن الربع الأول من عام 2025 في متوسط مدة الإقامة حسب الشهر ونوع المرفق " xr:uid="{6B8CA12C-4E5B-4E22-9FB7-D0BBB1F8138F}"/>
    <hyperlink ref="A43:B43" location="'3.1'!A1" display="عدد المشتغلين السعوديين في الأنشطة السياحية حسب النوع والنشاط للربع الأول من عام 2026" xr:uid="{9A9985FE-7CD7-4CF7-B29A-86A289C436EF}"/>
    <hyperlink ref="A44:B44" location="'3.2'!A1" display="عدد المشتغلين غير السعوديين في الأنشطة السياحية حسب النوع والنشاط للربع الأول من عام 2026" xr:uid="{E0600627-F4D3-4F19-990D-CC156CB3B8A4}"/>
    <hyperlink ref="A45:B45" location="'3.3'!A1" display="إجمالي المشتغلين في الأنشطة السياحية حسب النوع والنشاط للربع الأول من عام 2026" xr:uid="{4AF0B000-A3B2-4F0A-801F-7CA4E443CCCD}"/>
    <hyperlink ref="A46:B46" location="'3.4'!A1" display="عدد المشتغلين السعوديين في الأنشطة السياحية حسب النوع والمناطق الإدارية للربع الأول من عام 2026" xr:uid="{17644F19-5D39-4EA9-A610-E051FB20A52A}"/>
    <hyperlink ref="A47:B47" location="'3.5'!A1" display="عدد المشتغلين غير السعوديين في الأنشطة السياحية حسب النوع والمناطق الإدارية للربع الأول من عام 2026" xr:uid="{3AB0B7EB-5645-4210-962E-4A7D98763683}"/>
    <hyperlink ref="A48:B48" location="'3.6'!A1" display="إجمالي المشتغلين في الأنشطة السياحية حسب النوع والمناطق الإدارية للربع الأول من عام 2026" xr:uid="{60DF9B93-EEC0-4398-9994-4EC0C5093B86}"/>
    <hyperlink ref="A49:B49" location="'3.7'!A1" display="التغير عن الربع الأول من عام 2025 في عدد المشتغلين السعوديين في الأنشطة السياحية حسب النشاط " xr:uid="{B721C52F-2614-4828-9F28-54EF70301AFB}"/>
    <hyperlink ref="A50:B50" location="'3.8'!A1" display="التغير عن الربع الأول من عام 2025 في عدد المشتغلين غير السعوديين في الأنشطة السياحية حسب النشاط " xr:uid="{3395013D-7C56-4512-AA48-133CC914215A}"/>
    <hyperlink ref="A51:B51" location="'3.9'!A1" display="التغير عن الربع الأول من عام 2025 في عدد المشتغلين الذكور في الأنشطة السياحية حسب النشاط " xr:uid="{DAA80BA2-8799-40A3-ABAE-E51941B016B1}"/>
    <hyperlink ref="A52:B52" location="'3.10'!A1" display="التغير عن الربع الرابع من عام 2024 في عدد المشتغلين الإناث في الأنشطة السياحية حسب النشاط " xr:uid="{7243DE20-0B5C-473D-9421-7BADC02A9708}"/>
    <hyperlink ref="A53:B53" location="'3.11'!A1" display="التغير عن الربع الأول من عام 2025 في إجمالي المشتغلين في الأنشطة السياحية حسب النشاط " xr:uid="{C9C96992-0528-432B-9A13-BEDC10DD3B7D}"/>
    <hyperlink ref="A54:B54" location="'3.12'!A1" display="التغير عن الربع الأول من عام 2025 في عدد المشتغلين السعوديين في الأنشطة السياحية حسب المناطق الإدارية " xr:uid="{F083AF10-F146-4C51-A011-386A76CF7FDE}"/>
    <hyperlink ref="A55:B55" location="'3.13'!A1" display="التغير عن الربع الأول من عام 2025 في عدد المشتغلين غير السعوديين في الأنشطة السياحية حسب المناطق الإدارية " xr:uid="{C1BA1A4D-4321-4568-8CFE-517B37602FA0}"/>
    <hyperlink ref="A56:B56" location="'3.14'!A1" display="التغير عن الربع الأول من عام 2025 في عدد المشتغلين الذكور في الأنشطة السياحية حسب المناطق الإدارية " xr:uid="{A407BF8C-C8D4-4100-8997-C3532C73D6AD}"/>
    <hyperlink ref="A57:B57" location="'3.15'!A1" display="التغير عن الربع الأول من عام 2025 في عدد المشتغلين الإناث في الأنشطة السياحية حسب المناطق الإدارية" xr:uid="{4CCF9E64-670D-4046-84AE-ACF4AFA5A72D}"/>
    <hyperlink ref="A58:B58" location="'3.16'!A1" display="التغير عن الربع الأول من عام 2025 في إجمالي المشتغلين في الأنشطة السياحية حسب المناطق الإدارية " xr:uid="{1AA1C082-4CFE-47AE-9385-0A83D78EFD79}"/>
    <hyperlink ref="A60:B60" location="'4.1'!A1" display="عدد المنشآت السياحية حسب النشاط وفئة حجم المنشأة" xr:uid="{1DABD553-BD25-4A74-B562-5A8A5D4DEBE5}"/>
    <hyperlink ref="A61:B61" location="'4.2'!A1" display="عدد المنشآت السياحية حسب المناطق الإدارية وفئة حجم المنشأة " xr:uid="{7A086AB2-AC88-452F-9799-EBB5E0A1B69A}"/>
    <hyperlink ref="A11:B11" location="'1.6 '!Print_Area" display="المؤشرات الرئيسية للمنشآت السياحية" xr:uid="{C87C91FC-29C6-43BC-AE94-3128A0F88B0F}"/>
    <hyperlink ref="A14" location="'2.2'!A1" display="عدد الغرف المتاحة في مرافق الضيافة السياحية المرخصة حسب المناطق الإدارية ونوع المرفق للربع الأول لعام 2026" xr:uid="{7AB8557A-9144-4C6D-82F9-32C4EE84C4DC}"/>
    <hyperlink ref="A15" location="'2.3'!A1" display="معدل الإشغال  في الشقق المخدومة ومرافق الضيافة الأخرى حسب المناطق الإدارية والشهر للربع الأول من عام 2026" xr:uid="{F39BBCC7-64F0-414E-866C-DA09BC65DCF9}"/>
    <hyperlink ref="B30" location="'2.1'!A1" display="عدد مرافق الضيافة السياحية المرخصة حسب المناطق الإدارية ونوع المرفق للربع الأول لعام 2026" xr:uid="{A345918F-A952-4C54-8930-27906A783841}"/>
    <hyperlink ref="B33" location="'2.4'!A1" display="عدد الغرف المتاحة في مرافق الضيافة السياحية المرخصة حسب المدن الرئيسية ونوع المرفق للربع الأول لعام 2026" xr:uid="{F7DC1F53-416E-45E9-ABD8-BB4ADCB2CE37}"/>
    <hyperlink ref="B34" location="'2.5'!A1" display="معدل إشغال الغرف  في الشقق المخدومة ومرافق الضيافة الأخرى حسب المناطق الإدارية والشهر للربع الأول من عام 2026" xr:uid="{921E1715-4F33-4B82-8158-32DCAEF5B7D0}"/>
    <hyperlink ref="B35" location="'2.6'!A1" display="معدل الإشغال في الشقق المخدومة ومرافق الضيافة الأخرى حسب المدن الرئيسية والشهر للربع الأول من عام 2026" xr:uid="{0DCFC374-5248-48FE-9A0A-F331E0564EE6}"/>
    <hyperlink ref="B36" location="'2.7'!A1" display="معدل إشغال الغرف في الفنادق حسب المناطق الإدارية والشهر للربع الأول من عام 2026" xr:uid="{EDD4D3F8-E56B-4365-93E1-0F77226CCDE9}"/>
    <hyperlink ref="B37" location="'2.8'!A1" display="معدل إشغال الغرف في الفنادق حسب المدن الرئيسية والشهر للربع الأول من عام 2026" xr:uid="{E951426E-5782-46B8-ADF7-94CB916860CE}"/>
    <hyperlink ref="B38" location="'2.9'!A1" display="متوسط السعر اليومي للغرفة في الشقق المخدومة ومرافق الضيافة الأخرى حسب المناطق الإدارية والشهر للربع الأول من عام 2026" xr:uid="{3AA1F8FD-96A0-4F18-9AC3-729326C4E663}"/>
    <hyperlink ref="B39" location="'2.10'!A1" display="متوسط السعر اليومي في الشقق المخدومة ومرافق الضيافة الأخرى حسب المدن الرئيسية والشهر للربع الأول من عام 2026" xr:uid="{2A1A595E-9A14-4509-8177-860C042366D8}"/>
    <hyperlink ref="B40" location="'2.11'!A1" display="متوسط السعر اليومي للغرفة  في الفنادق حسب المناطق الإدارية والشهر للربع الأول من عام 2026" xr:uid="{56F2DCB7-A599-42F9-9E93-3505BF29CCDC}"/>
    <hyperlink ref="B41" location="'2.12'!A1" display="متوسط السعر اليومي للغرفة في الفنادق حسب المدن الرئيسية والشهر للربع الأول من عام 2026" xr:uid="{606F33E2-3979-40CB-B684-C2E6FFB13868}"/>
    <hyperlink ref="A16" location="'2.4'!A1" display="معدل الإشغال في الشقق المخدومة ومرافق الضيافة الأخرى حسب المدن والمحافظات الرئيسية والشهر للربع الأول من عام 2026" xr:uid="{1FF064DD-115A-4068-8FA2-01DDFD53D248}"/>
    <hyperlink ref="A17:B17" location="'2.5'!A1" display="معدل الإشغال في مرافق الضيافة السياحية حسب المدن والمحافظات الرئيسية ونوع المرفق للربع الأول من عام 2026" xr:uid="{96019414-77AC-4ED5-A73E-B16F80F9E7A8}"/>
    <hyperlink ref="A18:B18" location="'2.6'!A1" display="معدل الإشغال في مرافق الضيافة السياحية حسب المدن والمحافظات الرئيسية والشهر للربع الأول من عام 2026" xr:uid="{ED0CDE0A-45A2-4C22-8109-7523B5788484}"/>
    <hyperlink ref="A19:B19" location="'2.7'!A1" display="معدل الإشغال في الشقق المخدومة ومرافق الضيافة الأخرى حسب المدن والمحافظات الرئيسية والشهر للربع الأول من عام 2026" xr:uid="{46BA8888-8743-4F07-B5AD-5381D0FB81A4}"/>
    <hyperlink ref="A20:B20" location="'2.8'!A1" display="معدل الإشغال في الفنادق حسب المدن والمحافظات الرئيسية والشهر للربع الأول من عام 2026" xr:uid="{C47FB39D-19BF-434E-B46C-EA3493503DD6}"/>
    <hyperlink ref="A21:B21" location="'2.9'!A1" display="متوسط السعر اليومي في الشقق المخدومة ومرافق الضيافة الأخرى حسب المناطق الإدارية والشهر للربع الأول من عام 2026" xr:uid="{9347A57E-B9AF-450D-ADD3-B98CF2624466}"/>
    <hyperlink ref="A22:B22" location="'2.10'!A1" display="متوسط السعر اليومي في الفنادق حسب المناطق الإدارية والشهر للربع الأول من عام 2026" xr:uid="{1087C796-7D76-4BB1-B7CB-ECBADB79D802}"/>
    <hyperlink ref="A23:B23" location="'2.11'!A1" display="متوسط السعر اليومي في مرافق الضيافة السياحية حسب المدن والمحافظات الرئيسية ونوع المرفق للربع الأول من عام 2026" xr:uid="{5E4D5433-5DCA-49EA-8E9C-135ECA326AE2}"/>
    <hyperlink ref="A24:B24" location="'2.12'!A1" display="متوسط السعر اليومي في مرافق الضيافة السياحية حسب المدن والمحافظات الرئيسية والشهر للربع الأول من عام 2026" xr:uid="{FE7688F2-B4D9-4805-994A-EE9C3EA821E6}"/>
    <hyperlink ref="A25:B25" location="'2.13'!A1" display="متوسط السعر اليومي في الشقق المخدومة ومرافق الضيافة الأخرى حسب المدن والمحافظات الرئيسية والشهر للربع الأول من عام 2026" xr:uid="{B20047A7-5DED-4D5B-BA22-7C700F093BFD}"/>
    <hyperlink ref="A26:B26" location="'2.14'!A1" display="متوسط السعر اليومي في الفنادق حسب المدن والمحافظات الرئيسية والشهر للربع الأول من عام 2026" xr:uid="{BA553942-9ABC-4AC2-9E29-C5D2A6093101}"/>
    <hyperlink ref="A27:B27" location="'2.15'!A1" display="متوسط مدة الإقامة في الشقق المخدومة ومرافق الضيافة الأخرى حسب المناطق الإدارية والشهر للربع الأول من عام 2026" xr:uid="{DDC71DB9-3DB4-4420-82DC-0441E2765D34}"/>
    <hyperlink ref="A28:B28" location="'2.16'!A1" display="متوسط مدة الإقامة في الفنادق حسب المناطق الإدارية والشهر للربع الأول من عام 2026" xr:uid="{90544030-E267-4798-9962-09A3BC66E4FB}"/>
    <hyperlink ref="A29:B29" location="'2.17'!A1" display="متوسط مدة الإقامة في مرافق الضيافة السياحية حسب المدن والمحافظات الرئيسية ونوع المرفق للربع الأول من عام 2026" xr:uid="{B9BFEB78-D264-4783-94C9-130DC7D99A28}"/>
    <hyperlink ref="A30:B30" location="'2.18'!A1" display="متوسط مدة الإقامة في مرافق الضيافة السياحية حسب المدن والمحافظات الرئيسية والشهر للربع الأول من عام 2026" xr:uid="{994021D1-B742-4E0A-9D6C-56A9624A040B}"/>
    <hyperlink ref="A31:B31" location="'2.19'!A1" display="متوسط مدة الإقامة في الشقق المخدومة ومرافق الضيافة الأخرى حسب المدن والمحافظات الرئيسية والشهر للربع الأول من عام 2026" xr:uid="{09790139-4BFA-400D-9205-0E28537E4B8C}"/>
    <hyperlink ref="A32:B32" location="'2.20'!A1" display="متوسط مدة الإقامة في الفنادق حسب المدن والمحافظات الرئيسية والشهر للربع الأول من عام 2026" xr:uid="{767BF1FC-B392-42AD-9A7E-DA2DC320DEBC}"/>
    <hyperlink ref="A33:B33" location="'2.21'!A1" display="التغير عن الربع الأول من عام 2025 في معدل الإشغال في الشقق المخدومة ومرافق الضيافة الأخرى حسب المناطق الإدارية " xr:uid="{CA43CFCF-4D90-4DED-9022-DD0BE729C0EF}"/>
    <hyperlink ref="A34:B34" location="'2.22'!A1" display="التغير عن الربع الأول من عام 2025 في معدل الإشغال في الفنادق حسب المناطق الإدارية " xr:uid="{33F1E341-83FE-461D-A36C-DAA2EA9F2B2D}"/>
    <hyperlink ref="A35:B35" location="'2.23'!A1" display="التغير عن الربع الأول من عام 2025 في متوسط السعر اليومي في الشقق المخدومة ومرافق الضيافة الأخرى حسب المناطق الإدارية " xr:uid="{7B5DFC00-3559-4BA3-BC55-9F3332202AD8}"/>
  </hyperlinks>
  <pageMargins left="0.7" right="0.7" top="0.75" bottom="0.75" header="0.3" footer="0.3"/>
  <pageSetup scale="55" orientation="portrait" r:id="rId1"/>
  <headerFooter>
    <oddFooter>&amp;C_x000D_&amp;1#&amp;"Calibri"&amp;11&amp;Kffa500 CONFIDENTIAL▮▮مقيّد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B30-CF0C-405A-8F6F-634DD3DFC511}">
  <sheetPr>
    <tabColor theme="3" tint="0.59999389629810485"/>
  </sheetPr>
  <dimension ref="A1:J38"/>
  <sheetViews>
    <sheetView showGridLines="0" rightToLeft="1" view="pageBreakPreview" zoomScaleNormal="100" zoomScaleSheetLayoutView="100" workbookViewId="0">
      <selection activeCell="D24" sqref="D24"/>
    </sheetView>
  </sheetViews>
  <sheetFormatPr defaultColWidth="8.75" defaultRowHeight="14" x14ac:dyDescent="0.3"/>
  <cols>
    <col min="1" max="1" width="5.58203125" customWidth="1"/>
    <col min="2" max="6" width="15.58203125" customWidth="1"/>
  </cols>
  <sheetData>
    <row r="1" spans="1:10" ht="41.15" customHeight="1" x14ac:dyDescent="0.3"/>
    <row r="2" spans="1:10" ht="46" customHeight="1" x14ac:dyDescent="0.3">
      <c r="A2" s="136" t="s">
        <v>115</v>
      </c>
      <c r="B2" s="136"/>
      <c r="C2" s="136"/>
      <c r="D2" s="136"/>
      <c r="E2" s="136"/>
      <c r="F2" s="136"/>
    </row>
    <row r="3" spans="1:10" x14ac:dyDescent="0.3">
      <c r="A3" s="17" t="s">
        <v>46</v>
      </c>
    </row>
    <row r="4" spans="1:10" ht="35.15" customHeight="1" x14ac:dyDescent="0.3">
      <c r="A4" s="140" t="s">
        <v>29</v>
      </c>
      <c r="B4" s="141"/>
      <c r="C4" s="26" t="s">
        <v>128</v>
      </c>
      <c r="D4" s="26" t="s">
        <v>129</v>
      </c>
      <c r="E4" s="26" t="s">
        <v>130</v>
      </c>
      <c r="F4" s="26" t="s">
        <v>47</v>
      </c>
      <c r="G4" s="144"/>
      <c r="H4" s="145"/>
      <c r="I4" s="145"/>
      <c r="J4" s="145"/>
    </row>
    <row r="5" spans="1:10" ht="16" customHeight="1" x14ac:dyDescent="0.5">
      <c r="A5" s="19">
        <v>1</v>
      </c>
      <c r="B5" s="40" t="s">
        <v>32</v>
      </c>
      <c r="C5" s="63">
        <v>0.70811764208440797</v>
      </c>
      <c r="D5" s="64">
        <v>0.5919682636557827</v>
      </c>
      <c r="E5" s="64">
        <v>0.47381491781860929</v>
      </c>
      <c r="F5" s="24">
        <v>0.59250746090914352</v>
      </c>
    </row>
    <row r="6" spans="1:10" ht="16" customHeight="1" x14ac:dyDescent="0.5">
      <c r="A6" s="21">
        <v>2</v>
      </c>
      <c r="B6" s="41" t="s">
        <v>33</v>
      </c>
      <c r="C6" s="44">
        <v>0.53928826948757969</v>
      </c>
      <c r="D6" s="62">
        <v>0.43549743664911228</v>
      </c>
      <c r="E6" s="62">
        <v>0.50638179545864281</v>
      </c>
      <c r="F6" s="23">
        <v>0.49587021297002282</v>
      </c>
    </row>
    <row r="7" spans="1:10" ht="16" customHeight="1" x14ac:dyDescent="0.5">
      <c r="A7" s="19">
        <v>3</v>
      </c>
      <c r="B7" s="40" t="s">
        <v>34</v>
      </c>
      <c r="C7" s="63">
        <v>0.61252429847471168</v>
      </c>
      <c r="D7" s="64">
        <v>0.51056779243299744</v>
      </c>
      <c r="E7" s="64">
        <v>0.55216583348601045</v>
      </c>
      <c r="F7" s="24">
        <v>0.55808054939009355</v>
      </c>
    </row>
    <row r="8" spans="1:10" ht="16.5" customHeight="1" x14ac:dyDescent="0.5">
      <c r="A8" s="21">
        <v>4</v>
      </c>
      <c r="B8" s="41" t="s">
        <v>35</v>
      </c>
      <c r="C8" s="44">
        <v>0.62084432446857651</v>
      </c>
      <c r="D8" s="62">
        <v>0.47334157004371791</v>
      </c>
      <c r="E8" s="62">
        <v>0.49348600139103721</v>
      </c>
      <c r="F8" s="23">
        <v>0.53202918678535194</v>
      </c>
    </row>
    <row r="9" spans="1:10" ht="16" customHeight="1" x14ac:dyDescent="0.5">
      <c r="A9" s="19">
        <v>5</v>
      </c>
      <c r="B9" s="40" t="s">
        <v>36</v>
      </c>
      <c r="C9" s="63">
        <v>0.61426867577936073</v>
      </c>
      <c r="D9" s="64">
        <v>0.49710376743174828</v>
      </c>
      <c r="E9" s="64">
        <v>0.44659339745544252</v>
      </c>
      <c r="F9" s="24">
        <v>0.51961911767776459</v>
      </c>
    </row>
    <row r="10" spans="1:10" ht="16" customHeight="1" x14ac:dyDescent="0.5">
      <c r="A10" s="21">
        <v>6</v>
      </c>
      <c r="B10" s="41" t="s">
        <v>37</v>
      </c>
      <c r="C10" s="44">
        <v>0.40632920798210048</v>
      </c>
      <c r="D10" s="62">
        <v>0.35739306958738548</v>
      </c>
      <c r="E10" s="62">
        <v>0.41115333035315149</v>
      </c>
      <c r="F10" s="23">
        <v>0.39310408275330688</v>
      </c>
    </row>
    <row r="11" spans="1:10" ht="16" customHeight="1" x14ac:dyDescent="0.5">
      <c r="A11" s="19">
        <v>7</v>
      </c>
      <c r="B11" s="40" t="s">
        <v>38</v>
      </c>
      <c r="C11" s="63">
        <v>0.43724433661522838</v>
      </c>
      <c r="D11" s="64">
        <v>0.35774321018628857</v>
      </c>
      <c r="E11" s="64">
        <v>0.35698032200357782</v>
      </c>
      <c r="F11" s="24">
        <v>0.38503771859920499</v>
      </c>
    </row>
    <row r="12" spans="1:10" ht="16" customHeight="1" x14ac:dyDescent="0.5">
      <c r="A12" s="21">
        <v>8</v>
      </c>
      <c r="B12" s="41" t="s">
        <v>39</v>
      </c>
      <c r="C12" s="44">
        <v>0.59677950691141013</v>
      </c>
      <c r="D12" s="62">
        <v>0.44654957610380142</v>
      </c>
      <c r="E12" s="62">
        <v>0.46727252908957129</v>
      </c>
      <c r="F12" s="23">
        <v>0.50662247037438224</v>
      </c>
    </row>
    <row r="13" spans="1:10" ht="16" customHeight="1" x14ac:dyDescent="0.5">
      <c r="A13" s="19">
        <v>9</v>
      </c>
      <c r="B13" s="40" t="s">
        <v>40</v>
      </c>
      <c r="C13" s="63">
        <v>0.39369414101290962</v>
      </c>
      <c r="D13" s="64">
        <v>0.37558816939278511</v>
      </c>
      <c r="E13" s="64">
        <v>0.36023351648351648</v>
      </c>
      <c r="F13" s="24">
        <v>0.37647320816774021</v>
      </c>
    </row>
    <row r="14" spans="1:10" ht="16" customHeight="1" x14ac:dyDescent="0.5">
      <c r="A14" s="21">
        <v>10</v>
      </c>
      <c r="B14" s="41" t="s">
        <v>41</v>
      </c>
      <c r="C14" s="44">
        <v>0.56349830362432007</v>
      </c>
      <c r="D14" s="62">
        <v>0.41771051487730659</v>
      </c>
      <c r="E14" s="62">
        <v>0.43451632047477751</v>
      </c>
      <c r="F14" s="23">
        <v>0.47680383849242741</v>
      </c>
    </row>
    <row r="15" spans="1:10" ht="16" customHeight="1" x14ac:dyDescent="0.5">
      <c r="A15" s="19">
        <v>11</v>
      </c>
      <c r="B15" s="40" t="s">
        <v>42</v>
      </c>
      <c r="C15" s="63">
        <v>0.63084522684701705</v>
      </c>
      <c r="D15" s="64">
        <v>0.59618407105522864</v>
      </c>
      <c r="E15" s="64">
        <v>0.57973300567861052</v>
      </c>
      <c r="F15" s="24">
        <v>0.60246133130980029</v>
      </c>
    </row>
    <row r="16" spans="1:10" ht="16" customHeight="1" x14ac:dyDescent="0.5">
      <c r="A16" s="21">
        <v>12</v>
      </c>
      <c r="B16" s="41" t="s">
        <v>43</v>
      </c>
      <c r="C16" s="44">
        <v>0.28657516504470149</v>
      </c>
      <c r="D16" s="62">
        <v>0.24677099841521391</v>
      </c>
      <c r="E16" s="62">
        <v>0.2930290727180454</v>
      </c>
      <c r="F16" s="23">
        <v>0.27632207289618782</v>
      </c>
    </row>
    <row r="17" spans="1:6" ht="16" customHeight="1" x14ac:dyDescent="0.5">
      <c r="A17" s="19">
        <v>13</v>
      </c>
      <c r="B17" s="40" t="s">
        <v>44</v>
      </c>
      <c r="C17" s="63">
        <v>0.4661737672464295</v>
      </c>
      <c r="D17" s="64">
        <v>0.37950328416303603</v>
      </c>
      <c r="E17" s="64">
        <v>0.38001796313651992</v>
      </c>
      <c r="F17" s="24">
        <v>0.40908343383400941</v>
      </c>
    </row>
    <row r="18" spans="1:6" ht="15.65" customHeight="1" x14ac:dyDescent="0.3">
      <c r="A18" s="142" t="s">
        <v>21</v>
      </c>
      <c r="B18" s="143"/>
      <c r="C18" s="143"/>
      <c r="D18" s="143"/>
      <c r="E18" s="146" t="s">
        <v>22</v>
      </c>
      <c r="F18" s="147"/>
    </row>
    <row r="19" spans="1:6" ht="14.15" customHeight="1" x14ac:dyDescent="0.5">
      <c r="A19" s="10"/>
      <c r="B19" s="13"/>
      <c r="C19" s="13"/>
    </row>
    <row r="20" spans="1:6" x14ac:dyDescent="0.3">
      <c r="A20" s="8"/>
    </row>
    <row r="24" spans="1:6" ht="27.5" x14ac:dyDescent="0.55000000000000004">
      <c r="B24" s="11"/>
    </row>
    <row r="34" spans="6:9" x14ac:dyDescent="0.3">
      <c r="F34" s="8"/>
      <c r="G34" s="9"/>
      <c r="H34" s="9"/>
      <c r="I34" s="9"/>
    </row>
    <row r="35" spans="6:9" x14ac:dyDescent="0.3">
      <c r="F35" s="8"/>
      <c r="G35" s="9"/>
      <c r="H35" s="9"/>
      <c r="I35" s="9"/>
    </row>
    <row r="36" spans="6:9" x14ac:dyDescent="0.3">
      <c r="F36" s="8"/>
      <c r="G36" s="9"/>
      <c r="H36" s="9"/>
      <c r="I36" s="9"/>
    </row>
    <row r="37" spans="6:9" x14ac:dyDescent="0.3">
      <c r="F37" s="8"/>
      <c r="G37" s="9"/>
      <c r="H37" s="9"/>
      <c r="I37" s="9"/>
    </row>
    <row r="38" spans="6:9" x14ac:dyDescent="0.3">
      <c r="F38" s="8"/>
      <c r="G38" s="9"/>
      <c r="H38" s="9"/>
      <c r="I38" s="9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D9ED2EEC-BE4A-49FA-A40D-3750F17E2878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F5C6-B352-45EC-B952-4124CD410FBB}">
  <sheetPr>
    <tabColor theme="3" tint="0.59999389629810485"/>
  </sheetPr>
  <dimension ref="A1:M36"/>
  <sheetViews>
    <sheetView showGridLines="0" rightToLeft="1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5.58203125" customWidth="1"/>
    <col min="2" max="6" width="15.58203125" customWidth="1"/>
  </cols>
  <sheetData>
    <row r="1" spans="1:10" ht="39" customHeight="1" x14ac:dyDescent="0.3"/>
    <row r="2" spans="1:10" ht="46" customHeight="1" x14ac:dyDescent="0.3">
      <c r="A2" s="136" t="s">
        <v>189</v>
      </c>
      <c r="B2" s="136"/>
      <c r="C2" s="136"/>
      <c r="D2" s="136"/>
      <c r="E2" s="136"/>
      <c r="F2" s="136"/>
    </row>
    <row r="3" spans="1:10" x14ac:dyDescent="0.3">
      <c r="A3" s="17" t="s">
        <v>48</v>
      </c>
    </row>
    <row r="4" spans="1:10" ht="35.15" customHeight="1" x14ac:dyDescent="0.3">
      <c r="A4" s="140" t="s">
        <v>29</v>
      </c>
      <c r="B4" s="141"/>
      <c r="C4" s="26" t="s">
        <v>128</v>
      </c>
      <c r="D4" s="26" t="s">
        <v>129</v>
      </c>
      <c r="E4" s="26" t="s">
        <v>130</v>
      </c>
      <c r="F4" s="26" t="s">
        <v>47</v>
      </c>
      <c r="G4" s="144"/>
      <c r="H4" s="145"/>
      <c r="I4" s="145"/>
      <c r="J4" s="145"/>
    </row>
    <row r="5" spans="1:10" ht="16" customHeight="1" x14ac:dyDescent="0.5">
      <c r="A5" s="19">
        <v>1</v>
      </c>
      <c r="B5" s="40" t="s">
        <v>32</v>
      </c>
      <c r="C5" s="63">
        <v>0.65335478545880832</v>
      </c>
      <c r="D5" s="64">
        <v>0.5577185554958769</v>
      </c>
      <c r="E5" s="64">
        <v>0.30857769128587409</v>
      </c>
      <c r="F5" s="24">
        <v>0.50580104856708363</v>
      </c>
    </row>
    <row r="6" spans="1:10" ht="16" customHeight="1" x14ac:dyDescent="0.5">
      <c r="A6" s="21">
        <v>2</v>
      </c>
      <c r="B6" s="41" t="s">
        <v>33</v>
      </c>
      <c r="C6" s="44">
        <v>0.58493706667365297</v>
      </c>
      <c r="D6" s="62">
        <v>0.56233036810553261</v>
      </c>
      <c r="E6" s="62">
        <v>0.63211203618228573</v>
      </c>
      <c r="F6" s="23">
        <v>0.59473629720449606</v>
      </c>
    </row>
    <row r="7" spans="1:10" ht="16" customHeight="1" x14ac:dyDescent="0.5">
      <c r="A7" s="19">
        <v>3</v>
      </c>
      <c r="B7" s="40" t="s">
        <v>34</v>
      </c>
      <c r="C7" s="63">
        <v>0.85695115826973223</v>
      </c>
      <c r="D7" s="64">
        <v>0.82044991318789162</v>
      </c>
      <c r="E7" s="64">
        <v>0.79710528193181285</v>
      </c>
      <c r="F7" s="24">
        <v>0.82475365318964533</v>
      </c>
    </row>
    <row r="8" spans="1:10" ht="16" customHeight="1" x14ac:dyDescent="0.5">
      <c r="A8" s="21">
        <v>4</v>
      </c>
      <c r="B8" s="41" t="s">
        <v>35</v>
      </c>
      <c r="C8" s="44">
        <v>0.55700419585456773</v>
      </c>
      <c r="D8" s="62">
        <v>0.43358061898690159</v>
      </c>
      <c r="E8" s="62">
        <v>0.38723478870769767</v>
      </c>
      <c r="F8" s="23">
        <v>0.45920534556939691</v>
      </c>
    </row>
    <row r="9" spans="1:10" ht="16" customHeight="1" x14ac:dyDescent="0.5">
      <c r="A9" s="19">
        <v>5</v>
      </c>
      <c r="B9" s="40" t="s">
        <v>36</v>
      </c>
      <c r="C9" s="63">
        <v>0.59437088378643321</v>
      </c>
      <c r="D9" s="64">
        <v>0.49274612865298478</v>
      </c>
      <c r="E9" s="64">
        <v>0.39300372890459567</v>
      </c>
      <c r="F9" s="24">
        <v>0.49457658438599889</v>
      </c>
    </row>
    <row r="10" spans="1:10" ht="16" customHeight="1" x14ac:dyDescent="0.5">
      <c r="A10" s="21">
        <v>6</v>
      </c>
      <c r="B10" s="41" t="s">
        <v>37</v>
      </c>
      <c r="C10" s="44">
        <v>0.30536701160936169</v>
      </c>
      <c r="D10" s="62">
        <v>0.23652233948121121</v>
      </c>
      <c r="E10" s="62">
        <v>0.27500658907149361</v>
      </c>
      <c r="F10" s="23">
        <v>0.27308606621325182</v>
      </c>
    </row>
    <row r="11" spans="1:10" ht="16" customHeight="1" x14ac:dyDescent="0.5">
      <c r="A11" s="19">
        <v>7</v>
      </c>
      <c r="B11" s="40" t="s">
        <v>38</v>
      </c>
      <c r="C11" s="63">
        <v>0.36042606539225291</v>
      </c>
      <c r="D11" s="64">
        <v>0.24629979053785031</v>
      </c>
      <c r="E11" s="64">
        <v>0.22949662504963159</v>
      </c>
      <c r="F11" s="24">
        <v>0.2745312694871333</v>
      </c>
    </row>
    <row r="12" spans="1:10" ht="16" customHeight="1" x14ac:dyDescent="0.5">
      <c r="A12" s="21">
        <v>8</v>
      </c>
      <c r="B12" s="41" t="s">
        <v>39</v>
      </c>
      <c r="C12" s="44">
        <v>0.53764814873973743</v>
      </c>
      <c r="D12" s="62">
        <v>0.36472517288087258</v>
      </c>
      <c r="E12" s="62">
        <v>0.27808471454880301</v>
      </c>
      <c r="F12" s="23">
        <v>0.39427193976951269</v>
      </c>
    </row>
    <row r="13" spans="1:10" ht="16" customHeight="1" x14ac:dyDescent="0.5">
      <c r="A13" s="19">
        <v>9</v>
      </c>
      <c r="B13" s="40" t="s">
        <v>40</v>
      </c>
      <c r="C13" s="63">
        <v>0.50011201218692591</v>
      </c>
      <c r="D13" s="64">
        <v>0.43050418532217249</v>
      </c>
      <c r="E13" s="64">
        <v>0.4604357053142189</v>
      </c>
      <c r="F13" s="24">
        <v>0.46453696403663047</v>
      </c>
    </row>
    <row r="14" spans="1:10" ht="16" customHeight="1" x14ac:dyDescent="0.5">
      <c r="A14" s="21">
        <v>10</v>
      </c>
      <c r="B14" s="41" t="s">
        <v>41</v>
      </c>
      <c r="C14" s="44">
        <v>0.50706020047948952</v>
      </c>
      <c r="D14" s="62">
        <v>0.36341684857148382</v>
      </c>
      <c r="E14" s="62">
        <v>0.36300026778849892</v>
      </c>
      <c r="F14" s="23">
        <v>0.41005955547083262</v>
      </c>
    </row>
    <row r="15" spans="1:10" ht="16" customHeight="1" x14ac:dyDescent="0.5">
      <c r="A15" s="19">
        <v>11</v>
      </c>
      <c r="B15" s="40" t="s">
        <v>42</v>
      </c>
      <c r="C15" s="63">
        <v>0.43383580705009278</v>
      </c>
      <c r="D15" s="64">
        <v>0.40221704852108581</v>
      </c>
      <c r="E15" s="64">
        <v>0.40710593691126029</v>
      </c>
      <c r="F15" s="24">
        <v>0.41501798561151082</v>
      </c>
    </row>
    <row r="16" spans="1:10" ht="16" customHeight="1" x14ac:dyDescent="0.5">
      <c r="A16" s="21">
        <v>12</v>
      </c>
      <c r="B16" s="41" t="s">
        <v>43</v>
      </c>
      <c r="C16" s="44">
        <v>0.24816121509298569</v>
      </c>
      <c r="D16" s="62">
        <v>0.27450567942785031</v>
      </c>
      <c r="E16" s="62">
        <v>0.26435420859476738</v>
      </c>
      <c r="F16" s="23">
        <v>0.26172225819252698</v>
      </c>
    </row>
    <row r="17" spans="1:13" ht="16" customHeight="1" x14ac:dyDescent="0.5">
      <c r="A17" s="19">
        <v>13</v>
      </c>
      <c r="B17" s="40" t="s">
        <v>44</v>
      </c>
      <c r="C17" s="63">
        <v>0.47135416666666669</v>
      </c>
      <c r="D17" s="64">
        <v>0.40035008752188039</v>
      </c>
      <c r="E17" s="64">
        <v>0.33484109733889439</v>
      </c>
      <c r="F17" s="24">
        <v>0.39927075737055939</v>
      </c>
    </row>
    <row r="18" spans="1:13" ht="15.65" customHeight="1" x14ac:dyDescent="0.3">
      <c r="A18" s="142" t="s">
        <v>21</v>
      </c>
      <c r="B18" s="143"/>
      <c r="C18" s="143"/>
      <c r="D18" s="143"/>
      <c r="E18" s="146" t="s">
        <v>22</v>
      </c>
      <c r="F18" s="147"/>
    </row>
    <row r="19" spans="1:13" ht="14.15" customHeight="1" x14ac:dyDescent="0.5">
      <c r="A19" s="13"/>
      <c r="B19" s="13"/>
      <c r="C19" s="13"/>
      <c r="F19" s="12"/>
    </row>
    <row r="24" spans="1:13" ht="27.5" x14ac:dyDescent="0.55000000000000004">
      <c r="B24" s="11"/>
      <c r="M24" s="9"/>
    </row>
    <row r="25" spans="1:13" x14ac:dyDescent="0.3">
      <c r="M25" s="9"/>
    </row>
    <row r="26" spans="1:13" x14ac:dyDescent="0.3">
      <c r="M26" s="9"/>
    </row>
    <row r="27" spans="1:13" x14ac:dyDescent="0.3">
      <c r="M27" s="9"/>
    </row>
    <row r="28" spans="1:13" x14ac:dyDescent="0.3">
      <c r="M28" s="9"/>
    </row>
    <row r="29" spans="1:13" x14ac:dyDescent="0.3">
      <c r="M29" s="9"/>
    </row>
    <row r="30" spans="1:13" x14ac:dyDescent="0.3">
      <c r="M30" s="9"/>
    </row>
    <row r="31" spans="1:13" x14ac:dyDescent="0.3">
      <c r="M31" s="9"/>
    </row>
    <row r="32" spans="1:13" x14ac:dyDescent="0.3">
      <c r="M32" s="9"/>
    </row>
    <row r="33" spans="13:13" x14ac:dyDescent="0.3">
      <c r="M33" s="9"/>
    </row>
    <row r="34" spans="13:13" x14ac:dyDescent="0.3">
      <c r="M34" s="9"/>
    </row>
    <row r="35" spans="13:13" x14ac:dyDescent="0.3">
      <c r="M35" s="9"/>
    </row>
    <row r="36" spans="13:13" x14ac:dyDescent="0.3">
      <c r="M36" s="9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75098A39-743C-45B8-A730-6335E4FB7601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B7AA-ADE9-418E-A178-D97803A7D8B9}">
  <sheetPr>
    <tabColor theme="3" tint="0.59999389629810485"/>
  </sheetPr>
  <dimension ref="A1:K25"/>
  <sheetViews>
    <sheetView showGridLines="0" rightToLeft="1" view="pageBreakPreview" zoomScaleNormal="100" zoomScaleSheetLayoutView="100" workbookViewId="0">
      <selection activeCell="E22" sqref="E22"/>
    </sheetView>
  </sheetViews>
  <sheetFormatPr defaultColWidth="8.75" defaultRowHeight="14" x14ac:dyDescent="0.3"/>
  <cols>
    <col min="1" max="1" width="5.58203125" customWidth="1"/>
    <col min="2" max="2" width="24.58203125" customWidth="1"/>
    <col min="3" max="4" width="20.58203125" customWidth="1"/>
    <col min="5" max="5" width="24.58203125" customWidth="1"/>
    <col min="6" max="6" width="15.58203125" customWidth="1"/>
  </cols>
  <sheetData>
    <row r="1" spans="1:6" ht="39" customHeight="1" x14ac:dyDescent="0.3"/>
    <row r="2" spans="1:6" ht="46" customHeight="1" x14ac:dyDescent="0.3">
      <c r="A2" s="136" t="s">
        <v>226</v>
      </c>
      <c r="B2" s="136"/>
      <c r="C2" s="136"/>
      <c r="D2" s="136"/>
      <c r="E2" s="136"/>
      <c r="F2" s="81"/>
    </row>
    <row r="3" spans="1:6" x14ac:dyDescent="0.3">
      <c r="A3" s="17" t="s">
        <v>49</v>
      </c>
    </row>
    <row r="4" spans="1:6" ht="35.15" customHeight="1" x14ac:dyDescent="0.3">
      <c r="A4" s="140" t="s">
        <v>196</v>
      </c>
      <c r="B4" s="141"/>
      <c r="C4" s="26" t="s">
        <v>220</v>
      </c>
      <c r="D4" s="26" t="s">
        <v>55</v>
      </c>
      <c r="E4" s="126" t="s">
        <v>225</v>
      </c>
    </row>
    <row r="5" spans="1:6" ht="16" customHeight="1" x14ac:dyDescent="0.3">
      <c r="A5" s="123">
        <v>1</v>
      </c>
      <c r="B5" s="40" t="s">
        <v>203</v>
      </c>
      <c r="C5" s="24">
        <v>0.6014217007815118</v>
      </c>
      <c r="D5" s="24">
        <v>0.50989042751661984</v>
      </c>
      <c r="E5" s="24">
        <v>0.55731107139897018</v>
      </c>
    </row>
    <row r="6" spans="1:6" ht="16" customHeight="1" x14ac:dyDescent="0.3">
      <c r="A6" s="122">
        <v>2</v>
      </c>
      <c r="B6" s="41" t="s">
        <v>204</v>
      </c>
      <c r="C6" s="23">
        <v>0.49503433572154598</v>
      </c>
      <c r="D6" s="23">
        <v>0.59879349454196706</v>
      </c>
      <c r="E6" s="23">
        <v>0.59763213387044511</v>
      </c>
    </row>
    <row r="7" spans="1:6" ht="16" customHeight="1" x14ac:dyDescent="0.3">
      <c r="A7" s="123">
        <v>3</v>
      </c>
      <c r="B7" s="40" t="s">
        <v>205</v>
      </c>
      <c r="C7" s="24">
        <v>0.57008071319987408</v>
      </c>
      <c r="D7" s="24">
        <v>0.60793902983963055</v>
      </c>
      <c r="E7" s="24">
        <v>0.59247827339911452</v>
      </c>
    </row>
    <row r="8" spans="1:6" ht="16" customHeight="1" x14ac:dyDescent="0.3">
      <c r="A8" s="122">
        <v>4</v>
      </c>
      <c r="B8" s="41" t="s">
        <v>206</v>
      </c>
      <c r="C8" s="23">
        <v>0.34787930254668303</v>
      </c>
      <c r="D8" s="23">
        <v>0.28311107743597513</v>
      </c>
      <c r="E8" s="23">
        <v>0.32813388275121302</v>
      </c>
    </row>
    <row r="9" spans="1:6" ht="16" customHeight="1" x14ac:dyDescent="0.3">
      <c r="A9" s="123">
        <v>5</v>
      </c>
      <c r="B9" s="40" t="s">
        <v>207</v>
      </c>
      <c r="C9" s="24">
        <v>0.60338324435378043</v>
      </c>
      <c r="D9" s="24">
        <v>0.83959316308601006</v>
      </c>
      <c r="E9" s="24">
        <v>0.8199669273580884</v>
      </c>
    </row>
    <row r="10" spans="1:6" ht="16" customHeight="1" x14ac:dyDescent="0.3">
      <c r="A10" s="122">
        <v>6</v>
      </c>
      <c r="B10" s="41" t="s">
        <v>208</v>
      </c>
      <c r="C10" s="23">
        <v>0.54995992828784923</v>
      </c>
      <c r="D10" s="23">
        <v>0.4943189648572085</v>
      </c>
      <c r="E10" s="23">
        <v>0.52870734908136485</v>
      </c>
    </row>
    <row r="11" spans="1:6" ht="16" customHeight="1" x14ac:dyDescent="0.3">
      <c r="A11" s="123">
        <v>7</v>
      </c>
      <c r="B11" s="40" t="s">
        <v>209</v>
      </c>
      <c r="C11" s="24">
        <v>0.47593704557370237</v>
      </c>
      <c r="D11" s="24">
        <v>0.55612724262896518</v>
      </c>
      <c r="E11" s="24">
        <v>0.4959087177925276</v>
      </c>
    </row>
    <row r="12" spans="1:6" ht="16" customHeight="1" x14ac:dyDescent="0.3">
      <c r="A12" s="122">
        <v>8</v>
      </c>
      <c r="B12" s="41" t="s">
        <v>210</v>
      </c>
      <c r="C12" s="23">
        <v>0.5447687500581464</v>
      </c>
      <c r="D12" s="23">
        <v>0.50316507225727658</v>
      </c>
      <c r="E12" s="23">
        <v>0.52229019563757717</v>
      </c>
    </row>
    <row r="13" spans="1:6" ht="16" customHeight="1" x14ac:dyDescent="0.3">
      <c r="A13" s="123">
        <v>9</v>
      </c>
      <c r="B13" s="40" t="s">
        <v>211</v>
      </c>
      <c r="C13" s="24">
        <v>0.39170717824066953</v>
      </c>
      <c r="D13" s="24">
        <v>0.27255964491194767</v>
      </c>
      <c r="E13" s="24">
        <v>0.35229236667057018</v>
      </c>
    </row>
    <row r="14" spans="1:6" ht="16" customHeight="1" x14ac:dyDescent="0.3">
      <c r="A14" s="122">
        <v>10</v>
      </c>
      <c r="B14" s="41" t="s">
        <v>212</v>
      </c>
      <c r="C14" s="23">
        <v>0.4244921927509675</v>
      </c>
      <c r="D14" s="23">
        <v>0.27287654047671761</v>
      </c>
      <c r="E14" s="23">
        <v>0.34337977661166952</v>
      </c>
    </row>
    <row r="15" spans="1:6" ht="16" customHeight="1" x14ac:dyDescent="0.3">
      <c r="A15" s="123">
        <v>11</v>
      </c>
      <c r="B15" s="40" t="s">
        <v>213</v>
      </c>
      <c r="C15" s="24">
        <v>0.50899957931849593</v>
      </c>
      <c r="D15" s="24">
        <v>0.39992157302111925</v>
      </c>
      <c r="E15" s="24">
        <v>0.47530379225489822</v>
      </c>
    </row>
    <row r="16" spans="1:6" ht="16" customHeight="1" x14ac:dyDescent="0.3">
      <c r="A16" s="122">
        <v>12</v>
      </c>
      <c r="B16" s="41" t="s">
        <v>214</v>
      </c>
      <c r="C16" s="23">
        <v>0.45897079276773295</v>
      </c>
      <c r="D16" s="23">
        <v>0.4751898004292533</v>
      </c>
      <c r="E16" s="23">
        <v>0.47007478562186111</v>
      </c>
    </row>
    <row r="17" spans="1:11" ht="16" customHeight="1" x14ac:dyDescent="0.3">
      <c r="A17" s="123">
        <v>13</v>
      </c>
      <c r="B17" s="40" t="s">
        <v>215</v>
      </c>
      <c r="C17" s="24">
        <v>0.50431306902618589</v>
      </c>
      <c r="D17" s="24">
        <v>0.43496241651996537</v>
      </c>
      <c r="E17" s="24">
        <v>0.45943437168482976</v>
      </c>
    </row>
    <row r="18" spans="1:11" ht="16" customHeight="1" x14ac:dyDescent="0.3">
      <c r="A18" s="122">
        <v>14</v>
      </c>
      <c r="B18" s="41" t="s">
        <v>216</v>
      </c>
      <c r="C18" s="23">
        <v>0.62374044705153109</v>
      </c>
      <c r="D18" s="23">
        <v>0.42399945870969924</v>
      </c>
      <c r="E18" s="23">
        <v>0.54358136545893943</v>
      </c>
    </row>
    <row r="19" spans="1:11" ht="16" customHeight="1" x14ac:dyDescent="0.3">
      <c r="A19" s="123">
        <v>15</v>
      </c>
      <c r="B19" s="40" t="s">
        <v>217</v>
      </c>
      <c r="C19" s="24">
        <v>0.29002903988023304</v>
      </c>
      <c r="D19" s="24">
        <v>0.26310281677858199</v>
      </c>
      <c r="E19" s="24">
        <v>0.28365328359133551</v>
      </c>
    </row>
    <row r="20" spans="1:11" ht="16" customHeight="1" x14ac:dyDescent="0.3">
      <c r="A20" s="122">
        <v>16</v>
      </c>
      <c r="B20" s="41" t="s">
        <v>218</v>
      </c>
      <c r="C20" s="23">
        <v>0.45081839195352036</v>
      </c>
      <c r="D20" s="23">
        <v>0.38748264445156466</v>
      </c>
      <c r="E20" s="23">
        <v>0.43150558528827471</v>
      </c>
    </row>
    <row r="21" spans="1:11" ht="16" customHeight="1" x14ac:dyDescent="0.3">
      <c r="A21" s="123">
        <v>17</v>
      </c>
      <c r="B21" s="40" t="s">
        <v>219</v>
      </c>
      <c r="C21" s="24">
        <v>0.4531871746494518</v>
      </c>
      <c r="D21" s="24">
        <v>0.36597939090300147</v>
      </c>
      <c r="E21" s="24">
        <v>0.4163117236590439</v>
      </c>
    </row>
    <row r="22" spans="1:11" ht="15.65" customHeight="1" x14ac:dyDescent="0.3">
      <c r="A22" s="142" t="s">
        <v>21</v>
      </c>
      <c r="B22" s="143"/>
      <c r="C22" s="143"/>
      <c r="E22" s="86" t="s">
        <v>22</v>
      </c>
      <c r="F22" s="82"/>
      <c r="G22" s="92"/>
      <c r="K22" s="9"/>
    </row>
    <row r="23" spans="1:11" x14ac:dyDescent="0.3">
      <c r="A23" s="148" t="s">
        <v>221</v>
      </c>
      <c r="B23" s="149"/>
      <c r="C23" s="149"/>
      <c r="K23" s="9"/>
    </row>
    <row r="24" spans="1:11" x14ac:dyDescent="0.3">
      <c r="A24" s="150" t="s">
        <v>222</v>
      </c>
      <c r="B24" s="151"/>
      <c r="C24" s="151"/>
    </row>
    <row r="25" spans="1:11" x14ac:dyDescent="0.3">
      <c r="A25" s="150" t="s">
        <v>223</v>
      </c>
      <c r="B25" s="151"/>
      <c r="C25" s="151"/>
    </row>
  </sheetData>
  <mergeCells count="6">
    <mergeCell ref="A2:E2"/>
    <mergeCell ref="A23:C23"/>
    <mergeCell ref="A24:C24"/>
    <mergeCell ref="A25:C25"/>
    <mergeCell ref="A4:B4"/>
    <mergeCell ref="A22:C22"/>
  </mergeCells>
  <hyperlinks>
    <hyperlink ref="E22" location="'القائمة الرئيسية'!A1" display="العودة للقائمة الرئيسية" xr:uid="{95E41F77-DBB3-4BC8-9648-5AAADAC00EF3}"/>
  </hyperlinks>
  <pageMargins left="0.7" right="0.7" top="0.75" bottom="0.75" header="0.3" footer="0.3"/>
  <pageSetup scale="66" orientation="portrait" r:id="rId1"/>
  <headerFooter>
    <oddFooter>&amp;C_x000D_&amp;1#&amp;"Calibri"&amp;11&amp;Kffa500 CONFIDENTIAL▮▮مقيّد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01494-9A62-479E-8E9F-88F02955EF74}">
  <sheetPr>
    <tabColor theme="3" tint="0.59999389629810485"/>
  </sheetPr>
  <dimension ref="A1:K25"/>
  <sheetViews>
    <sheetView showGridLines="0" rightToLeft="1" view="pageBreakPreview" zoomScaleNormal="100" zoomScaleSheetLayoutView="100" workbookViewId="0">
      <selection activeCell="H11" sqref="H11"/>
    </sheetView>
  </sheetViews>
  <sheetFormatPr defaultColWidth="8.75" defaultRowHeight="14" x14ac:dyDescent="0.3"/>
  <cols>
    <col min="1" max="1" width="5.58203125" customWidth="1"/>
    <col min="2" max="2" width="24.58203125" customWidth="1"/>
    <col min="3" max="6" width="20.58203125" customWidth="1"/>
  </cols>
  <sheetData>
    <row r="1" spans="1:6" ht="39" customHeight="1" x14ac:dyDescent="0.3"/>
    <row r="2" spans="1:6" ht="46" customHeight="1" x14ac:dyDescent="0.3">
      <c r="A2" s="136" t="s">
        <v>229</v>
      </c>
      <c r="B2" s="136"/>
      <c r="C2" s="136"/>
      <c r="D2" s="136"/>
      <c r="E2" s="136"/>
      <c r="F2" s="136"/>
    </row>
    <row r="3" spans="1:6" x14ac:dyDescent="0.3">
      <c r="A3" s="17" t="s">
        <v>50</v>
      </c>
    </row>
    <row r="4" spans="1:6" ht="35.15" customHeight="1" x14ac:dyDescent="0.3">
      <c r="A4" s="140" t="s">
        <v>196</v>
      </c>
      <c r="B4" s="141"/>
      <c r="C4" s="26" t="s">
        <v>128</v>
      </c>
      <c r="D4" s="26" t="s">
        <v>129</v>
      </c>
      <c r="E4" s="126" t="s">
        <v>130</v>
      </c>
      <c r="F4" s="126" t="s">
        <v>230</v>
      </c>
    </row>
    <row r="5" spans="1:6" ht="16" customHeight="1" x14ac:dyDescent="0.3">
      <c r="A5" s="123">
        <v>1</v>
      </c>
      <c r="B5" s="40" t="s">
        <v>203</v>
      </c>
      <c r="C5" s="24">
        <v>0.69415975832977195</v>
      </c>
      <c r="D5" s="24">
        <v>0.58360961450494109</v>
      </c>
      <c r="E5" s="24">
        <v>0.39347624027821498</v>
      </c>
      <c r="F5" s="24">
        <v>0.55731107139897018</v>
      </c>
    </row>
    <row r="6" spans="1:6" ht="16" customHeight="1" x14ac:dyDescent="0.3">
      <c r="A6" s="122">
        <v>2</v>
      </c>
      <c r="B6" s="41" t="s">
        <v>204</v>
      </c>
      <c r="C6" s="23">
        <v>0.58120716590418797</v>
      </c>
      <c r="D6" s="23">
        <v>0.56577157351101248</v>
      </c>
      <c r="E6" s="23">
        <v>0.6407659944554821</v>
      </c>
      <c r="F6" s="23">
        <v>0.59763213387044511</v>
      </c>
    </row>
    <row r="7" spans="1:6" ht="16" customHeight="1" x14ac:dyDescent="0.3">
      <c r="A7" s="123">
        <v>3</v>
      </c>
      <c r="B7" s="40" t="s">
        <v>205</v>
      </c>
      <c r="C7" s="24">
        <v>0.65906752043908301</v>
      </c>
      <c r="D7" s="24">
        <v>0.5354308282383321</v>
      </c>
      <c r="E7" s="24">
        <v>0.58084475335565744</v>
      </c>
      <c r="F7" s="24">
        <v>0.59267834612068471</v>
      </c>
    </row>
    <row r="8" spans="1:6" ht="16" customHeight="1" x14ac:dyDescent="0.3">
      <c r="A8" s="122">
        <v>4</v>
      </c>
      <c r="B8" s="41" t="s">
        <v>206</v>
      </c>
      <c r="C8" s="23">
        <v>0.33288261161044008</v>
      </c>
      <c r="D8" s="23">
        <v>0.2940345044364655</v>
      </c>
      <c r="E8" s="23">
        <v>0.35197177756946479</v>
      </c>
      <c r="F8" s="23">
        <v>0.32792161203698011</v>
      </c>
    </row>
    <row r="9" spans="1:6" ht="16" customHeight="1" x14ac:dyDescent="0.3">
      <c r="A9" s="123">
        <v>5</v>
      </c>
      <c r="B9" s="40" t="s">
        <v>207</v>
      </c>
      <c r="C9" s="24">
        <v>0.85429518170850771</v>
      </c>
      <c r="D9" s="24">
        <v>0.81203315769181339</v>
      </c>
      <c r="E9" s="24">
        <v>0.79409922476692918</v>
      </c>
      <c r="F9" s="24">
        <v>0.8199669273580884</v>
      </c>
    </row>
    <row r="10" spans="1:6" ht="16" customHeight="1" x14ac:dyDescent="0.3">
      <c r="A10" s="122">
        <v>6</v>
      </c>
      <c r="B10" s="41" t="s">
        <v>208</v>
      </c>
      <c r="C10" s="23">
        <v>0.63693983367563378</v>
      </c>
      <c r="D10" s="23">
        <v>0.48311421683116101</v>
      </c>
      <c r="E10" s="23">
        <v>0.46350578260690622</v>
      </c>
      <c r="F10" s="23">
        <v>0.52898494254963591</v>
      </c>
    </row>
    <row r="11" spans="1:6" ht="16" customHeight="1" x14ac:dyDescent="0.3">
      <c r="A11" s="123">
        <v>7</v>
      </c>
      <c r="B11" s="40" t="s">
        <v>209</v>
      </c>
      <c r="C11" s="24">
        <v>0.60296858001486442</v>
      </c>
      <c r="D11" s="24">
        <v>0.48379941565798101</v>
      </c>
      <c r="E11" s="24">
        <v>0.39947264337508243</v>
      </c>
      <c r="F11" s="24">
        <v>0.4959087177925276</v>
      </c>
    </row>
    <row r="12" spans="1:6" ht="16" customHeight="1" x14ac:dyDescent="0.3">
      <c r="A12" s="122">
        <v>8</v>
      </c>
      <c r="B12" s="41" t="s">
        <v>210</v>
      </c>
      <c r="C12" s="23">
        <v>0.62041961085779074</v>
      </c>
      <c r="D12" s="23">
        <v>0.50960117589416953</v>
      </c>
      <c r="E12" s="23">
        <v>0.43349349331369502</v>
      </c>
      <c r="F12" s="23">
        <v>0.52229019563757717</v>
      </c>
    </row>
    <row r="13" spans="1:6" ht="16" customHeight="1" x14ac:dyDescent="0.3">
      <c r="A13" s="123">
        <v>9</v>
      </c>
      <c r="B13" s="40" t="s">
        <v>211</v>
      </c>
      <c r="C13" s="24">
        <v>0.36823938197372397</v>
      </c>
      <c r="D13" s="24">
        <v>0.31818446998424832</v>
      </c>
      <c r="E13" s="24">
        <v>0.36685928754473718</v>
      </c>
      <c r="F13" s="24">
        <v>0.35229236667057018</v>
      </c>
    </row>
    <row r="14" spans="1:6" ht="16" customHeight="1" x14ac:dyDescent="0.3">
      <c r="A14" s="122">
        <v>10</v>
      </c>
      <c r="B14" s="41" t="s">
        <v>212</v>
      </c>
      <c r="C14" s="23">
        <v>0.40900019956096589</v>
      </c>
      <c r="D14" s="23">
        <v>0.32326448445508049</v>
      </c>
      <c r="E14" s="23">
        <v>0.29996615650735153</v>
      </c>
      <c r="F14" s="23">
        <v>0.34337977661166952</v>
      </c>
    </row>
    <row r="15" spans="1:6" ht="16" customHeight="1" x14ac:dyDescent="0.3">
      <c r="A15" s="123">
        <v>11</v>
      </c>
      <c r="B15" s="40" t="s">
        <v>213</v>
      </c>
      <c r="C15" s="24">
        <v>0.58396083965774181</v>
      </c>
      <c r="D15" s="24">
        <v>0.42292317021133247</v>
      </c>
      <c r="E15" s="24">
        <v>0.41091831557584985</v>
      </c>
      <c r="F15" s="24">
        <v>0.47530379225489822</v>
      </c>
    </row>
    <row r="16" spans="1:6" ht="16" customHeight="1" x14ac:dyDescent="0.3">
      <c r="A16" s="122">
        <v>12</v>
      </c>
      <c r="B16" s="41" t="s">
        <v>214</v>
      </c>
      <c r="C16" s="23">
        <v>0.42792968749999999</v>
      </c>
      <c r="D16" s="23">
        <v>0.46643084541917229</v>
      </c>
      <c r="E16" s="23">
        <v>0.51347658675940877</v>
      </c>
      <c r="F16" s="23">
        <v>0.47007478562186111</v>
      </c>
    </row>
    <row r="17" spans="1:11" ht="16" customHeight="1" x14ac:dyDescent="0.3">
      <c r="A17" s="123">
        <v>13</v>
      </c>
      <c r="B17" s="40" t="s">
        <v>215</v>
      </c>
      <c r="C17" s="24">
        <v>0.58309344051563372</v>
      </c>
      <c r="D17" s="24">
        <v>0.40736185872269576</v>
      </c>
      <c r="E17" s="24">
        <v>0.38890474337354608</v>
      </c>
      <c r="F17" s="24">
        <v>0.45943437168482976</v>
      </c>
    </row>
    <row r="18" spans="1:11" ht="16" customHeight="1" x14ac:dyDescent="0.3">
      <c r="A18" s="122">
        <v>14</v>
      </c>
      <c r="B18" s="41" t="s">
        <v>216</v>
      </c>
      <c r="C18" s="23">
        <v>0.56442618902161623</v>
      </c>
      <c r="D18" s="23">
        <v>0.53877366339234889</v>
      </c>
      <c r="E18" s="23">
        <v>0.52670815677966099</v>
      </c>
      <c r="F18" s="23">
        <v>0.54358136545893943</v>
      </c>
    </row>
    <row r="19" spans="1:11" ht="16" customHeight="1" x14ac:dyDescent="0.3">
      <c r="A19" s="123">
        <v>15</v>
      </c>
      <c r="B19" s="40" t="s">
        <v>217</v>
      </c>
      <c r="C19" s="24">
        <v>0.28311857965678999</v>
      </c>
      <c r="D19" s="24">
        <v>0.26657038106877012</v>
      </c>
      <c r="E19" s="24">
        <v>0.29964827655512011</v>
      </c>
      <c r="F19" s="24">
        <v>0.28365328359133551</v>
      </c>
    </row>
    <row r="20" spans="1:11" ht="16" customHeight="1" x14ac:dyDescent="0.3">
      <c r="A20" s="122">
        <v>16</v>
      </c>
      <c r="B20" s="41" t="s">
        <v>218</v>
      </c>
      <c r="C20" s="23">
        <v>0.511261186333544</v>
      </c>
      <c r="D20" s="23">
        <v>0.41521555367709212</v>
      </c>
      <c r="E20" s="23">
        <v>0.37253332512391096</v>
      </c>
      <c r="F20" s="23">
        <v>0.43150558528827471</v>
      </c>
    </row>
    <row r="21" spans="1:11" ht="16" customHeight="1" x14ac:dyDescent="0.3">
      <c r="A21" s="123">
        <v>17</v>
      </c>
      <c r="B21" s="40" t="s">
        <v>219</v>
      </c>
      <c r="C21" s="24">
        <v>0.48585424225698748</v>
      </c>
      <c r="D21" s="24">
        <v>0.38628310331965682</v>
      </c>
      <c r="E21" s="24">
        <v>0.37460906698797741</v>
      </c>
      <c r="F21" s="24">
        <v>0.4163117236590439</v>
      </c>
    </row>
    <row r="22" spans="1:11" ht="15.65" customHeight="1" x14ac:dyDescent="0.3">
      <c r="A22" s="142" t="s">
        <v>21</v>
      </c>
      <c r="B22" s="143"/>
      <c r="C22" s="143"/>
      <c r="F22" s="86" t="s">
        <v>22</v>
      </c>
      <c r="G22" s="92"/>
      <c r="K22" s="9"/>
    </row>
    <row r="23" spans="1:11" x14ac:dyDescent="0.3">
      <c r="A23" s="148" t="s">
        <v>221</v>
      </c>
      <c r="B23" s="149"/>
      <c r="C23" s="149"/>
      <c r="K23" s="9"/>
    </row>
    <row r="24" spans="1:11" x14ac:dyDescent="0.3">
      <c r="A24" s="150" t="s">
        <v>222</v>
      </c>
      <c r="B24" s="151"/>
      <c r="C24" s="151"/>
    </row>
    <row r="25" spans="1:11" x14ac:dyDescent="0.3">
      <c r="A25" s="150" t="s">
        <v>223</v>
      </c>
      <c r="B25" s="151"/>
      <c r="C25" s="151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القائمة الرئيسية'!A1" display="العودة للقائمة الرئيسية" xr:uid="{213456DF-F9B7-4FB1-AA8A-DB313F8A458E}"/>
  </hyperlinks>
  <pageMargins left="0.7" right="0.7" top="0.75" bottom="0.75" header="0.3" footer="0.3"/>
  <pageSetup scale="66" orientation="portrait" r:id="rId1"/>
  <headerFooter>
    <oddFooter>&amp;C_x000D_&amp;1#&amp;"Calibri"&amp;11&amp;Kffa500 CONFIDENTIAL▮▮مقيّد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3741-8B5C-4D0D-A7DE-FA29CB6185BF}">
  <sheetPr>
    <tabColor theme="3" tint="0.59999389629810485"/>
  </sheetPr>
  <dimension ref="A1:K25"/>
  <sheetViews>
    <sheetView showGridLines="0" rightToLeft="1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5.58203125" customWidth="1"/>
    <col min="2" max="2" width="24.58203125" customWidth="1"/>
    <col min="3" max="6" width="20.58203125" customWidth="1"/>
  </cols>
  <sheetData>
    <row r="1" spans="1:6" ht="39" customHeight="1" x14ac:dyDescent="0.3"/>
    <row r="2" spans="1:6" ht="46" customHeight="1" x14ac:dyDescent="0.3">
      <c r="A2" s="136" t="s">
        <v>197</v>
      </c>
      <c r="B2" s="136"/>
      <c r="C2" s="136"/>
      <c r="D2" s="136"/>
      <c r="E2" s="136"/>
      <c r="F2" s="136"/>
    </row>
    <row r="3" spans="1:6" x14ac:dyDescent="0.3">
      <c r="A3" s="17" t="s">
        <v>51</v>
      </c>
    </row>
    <row r="4" spans="1:6" ht="35.15" customHeight="1" x14ac:dyDescent="0.3">
      <c r="A4" s="140" t="s">
        <v>196</v>
      </c>
      <c r="B4" s="141"/>
      <c r="C4" s="26" t="s">
        <v>128</v>
      </c>
      <c r="D4" s="26" t="s">
        <v>129</v>
      </c>
      <c r="E4" s="126" t="s">
        <v>130</v>
      </c>
      <c r="F4" s="126" t="s">
        <v>230</v>
      </c>
    </row>
    <row r="5" spans="1:6" ht="16" customHeight="1" x14ac:dyDescent="0.3">
      <c r="A5" s="123">
        <v>1</v>
      </c>
      <c r="B5" s="40" t="s">
        <v>203</v>
      </c>
      <c r="C5" s="24">
        <v>0.72354655408647994</v>
      </c>
      <c r="D5" s="24">
        <v>0.60190618126374729</v>
      </c>
      <c r="E5" s="24">
        <v>0.47454830055599317</v>
      </c>
      <c r="F5" s="24">
        <v>0.6014217007815118</v>
      </c>
    </row>
    <row r="6" spans="1:6" ht="16" customHeight="1" x14ac:dyDescent="0.3">
      <c r="A6" s="122">
        <v>2</v>
      </c>
      <c r="B6" s="41" t="s">
        <v>204</v>
      </c>
      <c r="C6" s="23">
        <v>0.48419850626504535</v>
      </c>
      <c r="D6" s="23">
        <v>0.39256038497841461</v>
      </c>
      <c r="E6" s="23">
        <v>0.59640988734187728</v>
      </c>
      <c r="F6" s="23">
        <v>0.49503433572154598</v>
      </c>
    </row>
    <row r="7" spans="1:6" ht="16" customHeight="1" x14ac:dyDescent="0.3">
      <c r="A7" s="123">
        <v>3</v>
      </c>
      <c r="B7" s="40" t="s">
        <v>205</v>
      </c>
      <c r="C7" s="24">
        <v>0.63963499438388582</v>
      </c>
      <c r="D7" s="24">
        <v>0.49791889755749325</v>
      </c>
      <c r="E7" s="24">
        <v>0.56490433371644921</v>
      </c>
      <c r="F7" s="24">
        <v>0.57054310791991425</v>
      </c>
    </row>
    <row r="8" spans="1:6" ht="16" customHeight="1" x14ac:dyDescent="0.3">
      <c r="A8" s="122">
        <v>4</v>
      </c>
      <c r="B8" s="41" t="s">
        <v>206</v>
      </c>
      <c r="C8" s="23">
        <v>0.34903168291922576</v>
      </c>
      <c r="D8" s="23">
        <v>0.3204532283768774</v>
      </c>
      <c r="E8" s="23">
        <v>0.36917697272002675</v>
      </c>
      <c r="F8" s="23">
        <v>0.34752764455838692</v>
      </c>
    </row>
    <row r="9" spans="1:6" ht="16" customHeight="1" x14ac:dyDescent="0.3">
      <c r="A9" s="123">
        <v>5</v>
      </c>
      <c r="B9" s="40" t="s">
        <v>207</v>
      </c>
      <c r="C9" s="24">
        <v>0.65866067672574591</v>
      </c>
      <c r="D9" s="24">
        <v>0.55578388880585861</v>
      </c>
      <c r="E9" s="24">
        <v>0.59948313633918848</v>
      </c>
      <c r="F9" s="24">
        <v>0.60338324435378043</v>
      </c>
    </row>
    <row r="10" spans="1:6" ht="16" customHeight="1" x14ac:dyDescent="0.3">
      <c r="A10" s="122">
        <v>6</v>
      </c>
      <c r="B10" s="41" t="s">
        <v>208</v>
      </c>
      <c r="C10" s="23">
        <v>0.65123354719227466</v>
      </c>
      <c r="D10" s="23">
        <v>0.49036804295105468</v>
      </c>
      <c r="E10" s="23">
        <v>0.49977913124958168</v>
      </c>
      <c r="F10" s="23">
        <v>0.54995992828784923</v>
      </c>
    </row>
    <row r="11" spans="1:6" ht="16" customHeight="1" x14ac:dyDescent="0.3">
      <c r="A11" s="123">
        <v>7</v>
      </c>
      <c r="B11" s="40" t="s">
        <v>209</v>
      </c>
      <c r="C11" s="24">
        <v>0.57730664319011671</v>
      </c>
      <c r="D11" s="24">
        <v>0.45215109343936383</v>
      </c>
      <c r="E11" s="24">
        <v>0.39697774730768132</v>
      </c>
      <c r="F11" s="24">
        <v>0.47593704557370237</v>
      </c>
    </row>
    <row r="12" spans="1:6" ht="16" customHeight="1" x14ac:dyDescent="0.3">
      <c r="A12" s="122">
        <v>8</v>
      </c>
      <c r="B12" s="41" t="s">
        <v>210</v>
      </c>
      <c r="C12" s="23">
        <v>0.64048109514073814</v>
      </c>
      <c r="D12" s="23">
        <v>0.52345497389140017</v>
      </c>
      <c r="E12" s="23">
        <v>0.46863995504874212</v>
      </c>
      <c r="F12" s="23">
        <v>0.5447687500581464</v>
      </c>
    </row>
    <row r="13" spans="1:6" ht="16" customHeight="1" x14ac:dyDescent="0.3">
      <c r="A13" s="123">
        <v>9</v>
      </c>
      <c r="B13" s="40" t="s">
        <v>211</v>
      </c>
      <c r="C13" s="24">
        <v>0.3987082211221491</v>
      </c>
      <c r="D13" s="24">
        <v>0.35809613276968844</v>
      </c>
      <c r="E13" s="24">
        <v>0.41438992517768231</v>
      </c>
      <c r="F13" s="24">
        <v>0.39170717824066953</v>
      </c>
    </row>
    <row r="14" spans="1:6" ht="16" customHeight="1" x14ac:dyDescent="0.3">
      <c r="A14" s="122">
        <v>10</v>
      </c>
      <c r="B14" s="41" t="s">
        <v>212</v>
      </c>
      <c r="C14" s="23">
        <v>0.47966760598144681</v>
      </c>
      <c r="D14" s="23">
        <v>0.39473922491850777</v>
      </c>
      <c r="E14" s="23">
        <v>0.39631307929969106</v>
      </c>
      <c r="F14" s="23">
        <v>0.4244921927509675</v>
      </c>
    </row>
    <row r="15" spans="1:6" ht="16" customHeight="1" x14ac:dyDescent="0.3">
      <c r="A15" s="123">
        <v>11</v>
      </c>
      <c r="B15" s="40" t="s">
        <v>213</v>
      </c>
      <c r="C15" s="24">
        <v>0.60085690775473144</v>
      </c>
      <c r="D15" s="24">
        <v>0.44822741382127101</v>
      </c>
      <c r="E15" s="24">
        <v>0.46847602235951752</v>
      </c>
      <c r="F15" s="24">
        <v>0.50899957931849593</v>
      </c>
    </row>
    <row r="16" spans="1:6" ht="16" customHeight="1" x14ac:dyDescent="0.3">
      <c r="A16" s="122">
        <v>12</v>
      </c>
      <c r="B16" s="41" t="s">
        <v>214</v>
      </c>
      <c r="C16" s="23">
        <v>0.40881127207779322</v>
      </c>
      <c r="D16" s="23">
        <v>0.50925291295407815</v>
      </c>
      <c r="E16" s="23">
        <v>0.46555197421434324</v>
      </c>
      <c r="F16" s="23">
        <v>0.45897079276773295</v>
      </c>
    </row>
    <row r="17" spans="1:11" ht="16" customHeight="1" x14ac:dyDescent="0.3">
      <c r="A17" s="123">
        <v>13</v>
      </c>
      <c r="B17" s="40" t="s">
        <v>215</v>
      </c>
      <c r="C17" s="24">
        <v>0.62423665451505794</v>
      </c>
      <c r="D17" s="24">
        <v>0.43533584820674509</v>
      </c>
      <c r="E17" s="24">
        <v>0.43380003636647013</v>
      </c>
      <c r="F17" s="24">
        <v>0.50431306902618589</v>
      </c>
    </row>
    <row r="18" spans="1:11" ht="16" customHeight="1" x14ac:dyDescent="0.3">
      <c r="A18" s="122">
        <v>14</v>
      </c>
      <c r="B18" s="41" t="s">
        <v>216</v>
      </c>
      <c r="C18" s="23">
        <v>0.65329783957407483</v>
      </c>
      <c r="D18" s="23">
        <v>0.62148840597304844</v>
      </c>
      <c r="E18" s="23">
        <v>0.59634173055859807</v>
      </c>
      <c r="F18" s="23">
        <v>0.62374044705153109</v>
      </c>
    </row>
    <row r="19" spans="1:11" ht="16" customHeight="1" x14ac:dyDescent="0.3">
      <c r="A19" s="123">
        <v>15</v>
      </c>
      <c r="B19" s="40" t="s">
        <v>217</v>
      </c>
      <c r="C19" s="24">
        <v>0.29860549980450934</v>
      </c>
      <c r="D19" s="24">
        <v>0.25732871020431558</v>
      </c>
      <c r="E19" s="24">
        <v>0.31161616161616162</v>
      </c>
      <c r="F19" s="24">
        <v>0.29002903988023304</v>
      </c>
    </row>
    <row r="20" spans="1:11" ht="16" customHeight="1" x14ac:dyDescent="0.3">
      <c r="A20" s="122">
        <v>16</v>
      </c>
      <c r="B20" s="41" t="s">
        <v>218</v>
      </c>
      <c r="C20" s="23">
        <v>0.53392127141610402</v>
      </c>
      <c r="D20" s="23">
        <v>0.42709014949413598</v>
      </c>
      <c r="E20" s="23">
        <v>0.39106744082179545</v>
      </c>
      <c r="F20" s="23">
        <v>0.45081839195352036</v>
      </c>
    </row>
    <row r="21" spans="1:11" ht="16" customHeight="1" x14ac:dyDescent="0.3">
      <c r="A21" s="123">
        <v>17</v>
      </c>
      <c r="B21" s="40" t="s">
        <v>219</v>
      </c>
      <c r="C21" s="24">
        <v>0.51317424423675051</v>
      </c>
      <c r="D21" s="24">
        <v>0.42380892818348792</v>
      </c>
      <c r="E21" s="24">
        <v>0.41869881737051146</v>
      </c>
      <c r="F21" s="24">
        <v>0.4531037248991539</v>
      </c>
    </row>
    <row r="22" spans="1:11" ht="15.65" customHeight="1" x14ac:dyDescent="0.3">
      <c r="A22" s="142" t="s">
        <v>21</v>
      </c>
      <c r="B22" s="143"/>
      <c r="C22" s="143"/>
      <c r="F22" s="86" t="s">
        <v>22</v>
      </c>
      <c r="G22" s="92"/>
      <c r="K22" s="9"/>
    </row>
    <row r="23" spans="1:11" x14ac:dyDescent="0.3">
      <c r="A23" s="148" t="s">
        <v>221</v>
      </c>
      <c r="B23" s="149"/>
      <c r="C23" s="149"/>
      <c r="K23" s="9"/>
    </row>
    <row r="24" spans="1:11" x14ac:dyDescent="0.3">
      <c r="A24" s="150" t="s">
        <v>222</v>
      </c>
      <c r="B24" s="151"/>
      <c r="C24" s="151"/>
    </row>
    <row r="25" spans="1:11" x14ac:dyDescent="0.3">
      <c r="A25" s="150" t="s">
        <v>223</v>
      </c>
      <c r="B25" s="151"/>
      <c r="C25" s="151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القائمة الرئيسية'!A1" display="العودة للقائمة الرئيسية" xr:uid="{93F579D3-974C-44C4-8934-8EB33A69E3C2}"/>
  </hyperlinks>
  <pageMargins left="0.7" right="0.7" top="0.75" bottom="0.75" header="0.3" footer="0.3"/>
  <pageSetup scale="66" orientation="portrait" r:id="rId1"/>
  <headerFooter>
    <oddFooter>&amp;C_x000D_&amp;1#&amp;"Calibri"&amp;11&amp;Kffa500 CONFIDENTIAL▮▮مقيّد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5CE1B-DC6C-48A3-9EE2-D304DBA43963}">
  <sheetPr>
    <tabColor theme="3" tint="0.59999389629810485"/>
  </sheetPr>
  <dimension ref="A1:K25"/>
  <sheetViews>
    <sheetView showGridLines="0" rightToLeft="1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5.58203125" customWidth="1"/>
    <col min="2" max="2" width="24.58203125" customWidth="1"/>
    <col min="3" max="6" width="20.58203125" customWidth="1"/>
  </cols>
  <sheetData>
    <row r="1" spans="1:6" ht="39" customHeight="1" x14ac:dyDescent="0.3"/>
    <row r="2" spans="1:6" ht="46" customHeight="1" x14ac:dyDescent="0.3">
      <c r="A2" s="136" t="s">
        <v>198</v>
      </c>
      <c r="B2" s="136"/>
      <c r="C2" s="136"/>
      <c r="D2" s="136"/>
      <c r="E2" s="136"/>
      <c r="F2" s="136"/>
    </row>
    <row r="3" spans="1:6" x14ac:dyDescent="0.3">
      <c r="A3" s="17" t="s">
        <v>52</v>
      </c>
    </row>
    <row r="4" spans="1:6" ht="35.15" customHeight="1" x14ac:dyDescent="0.3">
      <c r="A4" s="140" t="s">
        <v>196</v>
      </c>
      <c r="B4" s="141"/>
      <c r="C4" s="26" t="s">
        <v>128</v>
      </c>
      <c r="D4" s="26" t="s">
        <v>129</v>
      </c>
      <c r="E4" s="126" t="s">
        <v>130</v>
      </c>
      <c r="F4" s="126" t="s">
        <v>230</v>
      </c>
    </row>
    <row r="5" spans="1:6" ht="16" customHeight="1" x14ac:dyDescent="0.3">
      <c r="A5" s="123">
        <v>1</v>
      </c>
      <c r="B5" s="40" t="s">
        <v>203</v>
      </c>
      <c r="C5" s="24">
        <v>0.66142034905885527</v>
      </c>
      <c r="D5" s="24">
        <v>0.56448840121399924</v>
      </c>
      <c r="E5" s="24">
        <v>0.30634115085132169</v>
      </c>
      <c r="F5" s="24">
        <v>0.50973574408901257</v>
      </c>
    </row>
    <row r="6" spans="1:6" ht="16" customHeight="1" x14ac:dyDescent="0.3">
      <c r="A6" s="122">
        <v>2</v>
      </c>
      <c r="B6" s="41" t="s">
        <v>204</v>
      </c>
      <c r="C6" s="23">
        <v>0.58225870526100099</v>
      </c>
      <c r="D6" s="23">
        <v>0.56780692014104361</v>
      </c>
      <c r="E6" s="23">
        <v>0.64127157001503676</v>
      </c>
      <c r="F6" s="23">
        <v>0.59879349454196706</v>
      </c>
    </row>
    <row r="7" spans="1:6" ht="16" customHeight="1" x14ac:dyDescent="0.3">
      <c r="A7" s="123">
        <v>3</v>
      </c>
      <c r="B7" s="40" t="s">
        <v>205</v>
      </c>
      <c r="C7" s="24">
        <v>0.67356935307074561</v>
      </c>
      <c r="D7" s="24">
        <v>0.56014732872196116</v>
      </c>
      <c r="E7" s="24">
        <v>0.59145247553150204</v>
      </c>
      <c r="F7" s="24">
        <v>0.60793902983963055</v>
      </c>
    </row>
    <row r="8" spans="1:6" ht="16" customHeight="1" x14ac:dyDescent="0.3">
      <c r="A8" s="122">
        <v>4</v>
      </c>
      <c r="B8" s="41" t="s">
        <v>206</v>
      </c>
      <c r="C8" s="23">
        <v>0.29650890635393828</v>
      </c>
      <c r="D8" s="23">
        <v>0.23270316857491205</v>
      </c>
      <c r="E8" s="23">
        <v>0.31262275223747193</v>
      </c>
      <c r="F8" s="23">
        <v>0.28311107743597513</v>
      </c>
    </row>
    <row r="9" spans="1:6" ht="16" customHeight="1" x14ac:dyDescent="0.3">
      <c r="A9" s="123">
        <v>5</v>
      </c>
      <c r="B9" s="40" t="s">
        <v>207</v>
      </c>
      <c r="C9" s="24">
        <v>0.87027337140782712</v>
      </c>
      <c r="D9" s="24">
        <v>0.83614153742319208</v>
      </c>
      <c r="E9" s="24">
        <v>0.81282406308848842</v>
      </c>
      <c r="F9" s="24">
        <v>0.83959316308601006</v>
      </c>
    </row>
    <row r="10" spans="1:6" ht="16" customHeight="1" x14ac:dyDescent="0.3">
      <c r="A10" s="122">
        <v>6</v>
      </c>
      <c r="B10" s="41" t="s">
        <v>208</v>
      </c>
      <c r="C10" s="23">
        <v>0.61193269920618387</v>
      </c>
      <c r="D10" s="23">
        <v>0.471406415400901</v>
      </c>
      <c r="E10" s="23">
        <v>0.4055793073963232</v>
      </c>
      <c r="F10" s="23">
        <v>0.4943189648572085</v>
      </c>
    </row>
    <row r="11" spans="1:6" ht="16" customHeight="1" x14ac:dyDescent="0.3">
      <c r="A11" s="123">
        <v>7</v>
      </c>
      <c r="B11" s="40" t="s">
        <v>209</v>
      </c>
      <c r="C11" s="24">
        <v>0.67847133757961786</v>
      </c>
      <c r="D11" s="24">
        <v>0.57864632983794084</v>
      </c>
      <c r="E11" s="24">
        <v>0.40722816676286461</v>
      </c>
      <c r="F11" s="24">
        <v>0.55612724262896518</v>
      </c>
    </row>
    <row r="12" spans="1:6" ht="16" customHeight="1" x14ac:dyDescent="0.3">
      <c r="A12" s="122">
        <v>8</v>
      </c>
      <c r="B12" s="41" t="s">
        <v>210</v>
      </c>
      <c r="C12" s="23">
        <v>0.60373027075168073</v>
      </c>
      <c r="D12" s="23">
        <v>0.49788183880268722</v>
      </c>
      <c r="E12" s="23">
        <v>0.40273427237637166</v>
      </c>
      <c r="F12" s="23">
        <v>0.50316507225727658</v>
      </c>
    </row>
    <row r="13" spans="1:6" ht="16" customHeight="1" x14ac:dyDescent="0.3">
      <c r="A13" s="123">
        <v>9</v>
      </c>
      <c r="B13" s="40" t="s">
        <v>211</v>
      </c>
      <c r="C13" s="24">
        <v>0.30224255406697409</v>
      </c>
      <c r="D13" s="24">
        <v>0.23881991058419158</v>
      </c>
      <c r="E13" s="24">
        <v>0.27528549423700005</v>
      </c>
      <c r="F13" s="24">
        <v>0.27255964491194767</v>
      </c>
    </row>
    <row r="14" spans="1:6" ht="16" customHeight="1" x14ac:dyDescent="0.3">
      <c r="A14" s="122">
        <v>10</v>
      </c>
      <c r="B14" s="41" t="s">
        <v>212</v>
      </c>
      <c r="C14" s="23">
        <v>0.34242195221208072</v>
      </c>
      <c r="D14" s="23">
        <v>0.26389907308176808</v>
      </c>
      <c r="E14" s="23">
        <v>0.21906886652139324</v>
      </c>
      <c r="F14" s="23">
        <v>0.27287654047671761</v>
      </c>
    </row>
    <row r="15" spans="1:6" ht="16" customHeight="1" x14ac:dyDescent="0.3">
      <c r="A15" s="123">
        <v>11</v>
      </c>
      <c r="B15" s="40" t="s">
        <v>213</v>
      </c>
      <c r="C15" s="24">
        <v>0.54534548166401864</v>
      </c>
      <c r="D15" s="24">
        <v>0.3672963654647321</v>
      </c>
      <c r="E15" s="24">
        <v>0.28292443572129539</v>
      </c>
      <c r="F15" s="24">
        <v>0.39992157302111925</v>
      </c>
    </row>
    <row r="16" spans="1:6" ht="16" customHeight="1" x14ac:dyDescent="0.3">
      <c r="A16" s="122">
        <v>12</v>
      </c>
      <c r="B16" s="41" t="s">
        <v>214</v>
      </c>
      <c r="C16" s="23">
        <v>0.43726383102412558</v>
      </c>
      <c r="D16" s="23">
        <v>0.44722279155564665</v>
      </c>
      <c r="E16" s="23">
        <v>0.53483569761177951</v>
      </c>
      <c r="F16" s="23">
        <v>0.4751898004292533</v>
      </c>
    </row>
    <row r="17" spans="1:11" ht="16" customHeight="1" x14ac:dyDescent="0.3">
      <c r="A17" s="123">
        <v>13</v>
      </c>
      <c r="B17" s="40" t="s">
        <v>215</v>
      </c>
      <c r="C17" s="24">
        <v>0.55680351340524337</v>
      </c>
      <c r="D17" s="24">
        <v>0.39320367599914513</v>
      </c>
      <c r="E17" s="24">
        <v>0.36649900178900152</v>
      </c>
      <c r="F17" s="24">
        <v>0.43496241651996537</v>
      </c>
    </row>
    <row r="18" spans="1:11" ht="16" customHeight="1" x14ac:dyDescent="0.3">
      <c r="A18" s="122">
        <v>14</v>
      </c>
      <c r="B18" s="41" t="s">
        <v>216</v>
      </c>
      <c r="C18" s="23">
        <v>0.43610025731440005</v>
      </c>
      <c r="D18" s="23">
        <v>0.41411738875878218</v>
      </c>
      <c r="E18" s="23">
        <v>0.42028791429527956</v>
      </c>
      <c r="F18" s="23">
        <v>0.42399945870969924</v>
      </c>
    </row>
    <row r="19" spans="1:11" ht="16" customHeight="1" x14ac:dyDescent="0.3">
      <c r="A19" s="123">
        <v>15</v>
      </c>
      <c r="B19" s="40" t="s">
        <v>217</v>
      </c>
      <c r="C19" s="24">
        <v>0.23424905412074354</v>
      </c>
      <c r="D19" s="24">
        <v>0.29847645429362879</v>
      </c>
      <c r="E19" s="24">
        <v>0.26254635352286776</v>
      </c>
      <c r="F19" s="24">
        <v>0.26310281677858199</v>
      </c>
    </row>
    <row r="20" spans="1:11" ht="16" customHeight="1" x14ac:dyDescent="0.3">
      <c r="A20" s="122">
        <v>16</v>
      </c>
      <c r="B20" s="41" t="s">
        <v>218</v>
      </c>
      <c r="C20" s="23">
        <v>0.45173745173745172</v>
      </c>
      <c r="D20" s="23">
        <v>0.39091470951792334</v>
      </c>
      <c r="E20" s="23">
        <v>0.3314178143267611</v>
      </c>
      <c r="F20" s="23">
        <v>0.38748264445156466</v>
      </c>
    </row>
    <row r="21" spans="1:11" ht="16" customHeight="1" x14ac:dyDescent="0.3">
      <c r="A21" s="123">
        <v>17</v>
      </c>
      <c r="B21" s="40" t="s">
        <v>219</v>
      </c>
      <c r="C21" s="24">
        <v>0.44715307159959328</v>
      </c>
      <c r="D21" s="24">
        <v>0.33567050341400467</v>
      </c>
      <c r="E21" s="24">
        <v>0.31557830336028014</v>
      </c>
      <c r="F21" s="24">
        <v>0.36597939090300147</v>
      </c>
    </row>
    <row r="22" spans="1:11" ht="15.65" customHeight="1" x14ac:dyDescent="0.3">
      <c r="A22" s="142" t="s">
        <v>21</v>
      </c>
      <c r="B22" s="143"/>
      <c r="C22" s="143"/>
      <c r="F22" s="86" t="s">
        <v>22</v>
      </c>
      <c r="G22" s="92"/>
      <c r="K22" s="9"/>
    </row>
    <row r="23" spans="1:11" x14ac:dyDescent="0.3">
      <c r="A23" s="148" t="s">
        <v>221</v>
      </c>
      <c r="B23" s="149"/>
      <c r="C23" s="149"/>
      <c r="K23" s="9"/>
    </row>
    <row r="24" spans="1:11" x14ac:dyDescent="0.3">
      <c r="A24" s="150" t="s">
        <v>222</v>
      </c>
      <c r="B24" s="151"/>
      <c r="C24" s="151"/>
    </row>
    <row r="25" spans="1:11" x14ac:dyDescent="0.3">
      <c r="A25" s="150" t="s">
        <v>223</v>
      </c>
      <c r="B25" s="151"/>
      <c r="C25" s="151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القائمة الرئيسية'!A1" display="العودة للقائمة الرئيسية" xr:uid="{446000F3-701C-49B8-95BF-8DEA2A2641EE}"/>
  </hyperlinks>
  <pageMargins left="0.7" right="0.7" top="0.75" bottom="0.75" header="0.3" footer="0.3"/>
  <pageSetup scale="66" orientation="portrait" r:id="rId1"/>
  <headerFooter>
    <oddFooter>&amp;C_x000D_&amp;1#&amp;"Calibri"&amp;11&amp;Kffa500 CONFIDENTIAL▮▮مقيّد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7B6-0BE5-4E99-B048-321F79E519D8}">
  <sheetPr>
    <tabColor theme="3" tint="0.59999389629810485"/>
  </sheetPr>
  <dimension ref="A1:M32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5.58203125" customWidth="1"/>
    <col min="2" max="6" width="15.58203125" customWidth="1"/>
  </cols>
  <sheetData>
    <row r="1" spans="1:10" ht="39" customHeight="1" x14ac:dyDescent="0.3"/>
    <row r="2" spans="1:10" ht="46" customHeight="1" x14ac:dyDescent="0.3">
      <c r="A2" s="136" t="s">
        <v>114</v>
      </c>
      <c r="B2" s="136"/>
      <c r="C2" s="136"/>
      <c r="D2" s="136"/>
      <c r="E2" s="136"/>
      <c r="F2" s="136"/>
    </row>
    <row r="3" spans="1:10" x14ac:dyDescent="0.3">
      <c r="A3" s="17" t="s">
        <v>53</v>
      </c>
      <c r="F3" s="25"/>
    </row>
    <row r="4" spans="1:10" ht="35.15" customHeight="1" x14ac:dyDescent="0.3">
      <c r="A4" s="140" t="s">
        <v>29</v>
      </c>
      <c r="B4" s="141"/>
      <c r="C4" s="26" t="s">
        <v>128</v>
      </c>
      <c r="D4" s="26" t="s">
        <v>129</v>
      </c>
      <c r="E4" s="26" t="s">
        <v>130</v>
      </c>
      <c r="F4" s="18" t="s">
        <v>47</v>
      </c>
      <c r="G4" s="144"/>
      <c r="H4" s="145"/>
      <c r="I4" s="145"/>
      <c r="J4" s="145"/>
    </row>
    <row r="5" spans="1:10" ht="16" customHeight="1" x14ac:dyDescent="0.5">
      <c r="A5" s="19">
        <v>1</v>
      </c>
      <c r="B5" s="40" t="s">
        <v>32</v>
      </c>
      <c r="C5" s="65">
        <v>254.41806248297641</v>
      </c>
      <c r="D5" s="66">
        <v>239.47264054527781</v>
      </c>
      <c r="E5" s="66">
        <v>237.94494537751461</v>
      </c>
      <c r="F5" s="38">
        <v>245.5695835206904</v>
      </c>
    </row>
    <row r="6" spans="1:10" ht="16" customHeight="1" x14ac:dyDescent="0.5">
      <c r="A6" s="21">
        <v>2</v>
      </c>
      <c r="B6" s="41" t="s">
        <v>33</v>
      </c>
      <c r="C6" s="67">
        <v>205.14225825257651</v>
      </c>
      <c r="D6" s="59">
        <v>162.63632181809751</v>
      </c>
      <c r="E6" s="59">
        <v>202.7255096877015</v>
      </c>
      <c r="F6" s="59">
        <v>192.7560265152521</v>
      </c>
    </row>
    <row r="7" spans="1:10" ht="16" customHeight="1" x14ac:dyDescent="0.5">
      <c r="A7" s="19">
        <v>3</v>
      </c>
      <c r="B7" s="40" t="s">
        <v>34</v>
      </c>
      <c r="C7" s="65">
        <v>226.3203582612187</v>
      </c>
      <c r="D7" s="66">
        <v>221.5292081007874</v>
      </c>
      <c r="E7" s="66">
        <v>248.44520894710939</v>
      </c>
      <c r="F7" s="38">
        <v>232.47732275382219</v>
      </c>
    </row>
    <row r="8" spans="1:10" ht="16" customHeight="1" x14ac:dyDescent="0.5">
      <c r="A8" s="21">
        <v>4</v>
      </c>
      <c r="B8" s="41" t="s">
        <v>35</v>
      </c>
      <c r="C8" s="67">
        <v>159.2643783453575</v>
      </c>
      <c r="D8" s="59">
        <v>140.9348609066821</v>
      </c>
      <c r="E8" s="59">
        <v>186.9073004511051</v>
      </c>
      <c r="F8" s="59">
        <v>163.8329131352034</v>
      </c>
    </row>
    <row r="9" spans="1:10" ht="16" customHeight="1" x14ac:dyDescent="0.5">
      <c r="A9" s="19">
        <v>5</v>
      </c>
      <c r="B9" s="40" t="s">
        <v>36</v>
      </c>
      <c r="C9" s="65">
        <v>208.85208432747089</v>
      </c>
      <c r="D9" s="66">
        <v>186.34941676914281</v>
      </c>
      <c r="E9" s="66">
        <v>216.29329256638181</v>
      </c>
      <c r="F9" s="38">
        <v>205.03779555002379</v>
      </c>
    </row>
    <row r="10" spans="1:10" ht="16" customHeight="1" x14ac:dyDescent="0.5">
      <c r="A10" s="21">
        <v>6</v>
      </c>
      <c r="B10" s="41" t="s">
        <v>37</v>
      </c>
      <c r="C10" s="67">
        <v>117.5439050454509</v>
      </c>
      <c r="D10" s="59">
        <v>106.8002915476112</v>
      </c>
      <c r="E10" s="59">
        <v>133.7600520748322</v>
      </c>
      <c r="F10" s="59">
        <v>121.3299682032966</v>
      </c>
    </row>
    <row r="11" spans="1:10" ht="16" customHeight="1" x14ac:dyDescent="0.5">
      <c r="A11" s="19">
        <v>7</v>
      </c>
      <c r="B11" s="40" t="s">
        <v>38</v>
      </c>
      <c r="C11" s="65">
        <v>162.3889509882693</v>
      </c>
      <c r="D11" s="66">
        <v>144.79812462330199</v>
      </c>
      <c r="E11" s="66">
        <v>153.96417431018079</v>
      </c>
      <c r="F11" s="38">
        <v>154.78859909561871</v>
      </c>
    </row>
    <row r="12" spans="1:10" ht="16" customHeight="1" x14ac:dyDescent="0.5">
      <c r="A12" s="21">
        <v>8</v>
      </c>
      <c r="B12" s="41" t="s">
        <v>39</v>
      </c>
      <c r="C12" s="67">
        <v>201.8872499362455</v>
      </c>
      <c r="D12" s="59">
        <v>182.979344139989</v>
      </c>
      <c r="E12" s="59">
        <v>193.34423944942171</v>
      </c>
      <c r="F12" s="59">
        <v>194.466752087169</v>
      </c>
    </row>
    <row r="13" spans="1:10" ht="16" customHeight="1" x14ac:dyDescent="0.5">
      <c r="A13" s="19">
        <v>9</v>
      </c>
      <c r="B13" s="40" t="s">
        <v>40</v>
      </c>
      <c r="C13" s="65">
        <v>140.46678798623441</v>
      </c>
      <c r="D13" s="66">
        <v>140.66700902934531</v>
      </c>
      <c r="E13" s="66">
        <v>136.59574784651531</v>
      </c>
      <c r="F13" s="38">
        <v>139.3955935983723</v>
      </c>
    </row>
    <row r="14" spans="1:10" ht="16" customHeight="1" x14ac:dyDescent="0.5">
      <c r="A14" s="21">
        <v>10</v>
      </c>
      <c r="B14" s="41" t="s">
        <v>41</v>
      </c>
      <c r="C14" s="67">
        <v>238.65012928061569</v>
      </c>
      <c r="D14" s="59">
        <v>220.00600754121351</v>
      </c>
      <c r="E14" s="59">
        <v>218.11037721578799</v>
      </c>
      <c r="F14" s="59">
        <v>227.84334334507349</v>
      </c>
    </row>
    <row r="15" spans="1:10" ht="16" customHeight="1" x14ac:dyDescent="0.5">
      <c r="A15" s="19">
        <v>11</v>
      </c>
      <c r="B15" s="40" t="s">
        <v>42</v>
      </c>
      <c r="C15" s="65">
        <v>95.60652566512843</v>
      </c>
      <c r="D15" s="66">
        <v>94.161176109486163</v>
      </c>
      <c r="E15" s="66">
        <v>95.800526965444419</v>
      </c>
      <c r="F15" s="38">
        <v>95.256307471803524</v>
      </c>
    </row>
    <row r="16" spans="1:10" ht="16" customHeight="1" x14ac:dyDescent="0.5">
      <c r="A16" s="21">
        <v>12</v>
      </c>
      <c r="B16" s="41" t="s">
        <v>43</v>
      </c>
      <c r="C16" s="67">
        <v>120.5807103064067</v>
      </c>
      <c r="D16" s="59">
        <v>117.67763672654699</v>
      </c>
      <c r="E16" s="59">
        <v>152.15657377560569</v>
      </c>
      <c r="F16" s="59">
        <v>133.98835260646109</v>
      </c>
    </row>
    <row r="17" spans="1:13" ht="16" customHeight="1" x14ac:dyDescent="0.5">
      <c r="A17" s="19">
        <v>13</v>
      </c>
      <c r="B17" s="40" t="s">
        <v>44</v>
      </c>
      <c r="C17" s="65">
        <v>127.92563795115289</v>
      </c>
      <c r="D17" s="66">
        <v>124.5796632206507</v>
      </c>
      <c r="E17" s="66">
        <v>136.80162128240119</v>
      </c>
      <c r="F17" s="38">
        <v>129.79002697429809</v>
      </c>
    </row>
    <row r="18" spans="1:13" ht="15.65" customHeight="1" x14ac:dyDescent="0.3">
      <c r="A18" s="142" t="s">
        <v>21</v>
      </c>
      <c r="B18" s="143"/>
      <c r="C18" s="143"/>
      <c r="D18" s="143"/>
      <c r="E18" s="146" t="s">
        <v>22</v>
      </c>
      <c r="F18" s="147"/>
    </row>
    <row r="19" spans="1:13" ht="14" customHeight="1" x14ac:dyDescent="0.3">
      <c r="A19" s="152" t="s">
        <v>251</v>
      </c>
      <c r="B19" s="139"/>
      <c r="C19" s="139"/>
      <c r="D19" s="139"/>
    </row>
    <row r="20" spans="1:13" ht="14.15" customHeight="1" x14ac:dyDescent="0.5">
      <c r="B20" s="13"/>
      <c r="C20" s="13"/>
      <c r="J20" s="8"/>
      <c r="K20" s="14"/>
      <c r="L20" s="14"/>
      <c r="M20" s="14"/>
    </row>
    <row r="21" spans="1:13" x14ac:dyDescent="0.3">
      <c r="K21" s="14"/>
      <c r="L21" s="14"/>
      <c r="M21" s="14"/>
    </row>
    <row r="22" spans="1:13" x14ac:dyDescent="0.3">
      <c r="K22" s="14"/>
      <c r="L22" s="14"/>
      <c r="M22" s="14"/>
    </row>
    <row r="23" spans="1:13" x14ac:dyDescent="0.3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3">
      <c r="K25" s="14"/>
      <c r="L25" s="14"/>
      <c r="M25" s="14"/>
    </row>
    <row r="26" spans="1:13" ht="27.5" x14ac:dyDescent="0.55000000000000004">
      <c r="B26" s="11"/>
      <c r="K26" s="14"/>
      <c r="L26" s="14"/>
      <c r="M26" s="14"/>
    </row>
    <row r="27" spans="1:13" x14ac:dyDescent="0.3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3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3">
      <c r="K29" s="14"/>
      <c r="L29" s="14"/>
      <c r="M29" s="14"/>
    </row>
    <row r="30" spans="1:13" x14ac:dyDescent="0.3">
      <c r="K30" s="14"/>
      <c r="L30" s="14"/>
      <c r="M30" s="14"/>
    </row>
    <row r="31" spans="1:13" x14ac:dyDescent="0.3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3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</sheetData>
  <mergeCells count="6">
    <mergeCell ref="G4:J4"/>
    <mergeCell ref="A19:D19"/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05E329E4-EDB1-4A28-89FF-3552054E1F60}"/>
  </hyperlinks>
  <pageMargins left="0.7" right="0.7" top="0.75" bottom="0.75" header="0.3" footer="0.3"/>
  <pageSetup scale="84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CA23-EADF-447B-A89F-21598EB3AAD6}">
  <sheetPr>
    <tabColor theme="3" tint="0.59999389629810485"/>
  </sheetPr>
  <dimension ref="A1:L36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5.58203125" customWidth="1"/>
    <col min="2" max="6" width="15.58203125" customWidth="1"/>
  </cols>
  <sheetData>
    <row r="1" spans="1:10" ht="44.5" customHeight="1" x14ac:dyDescent="0.3"/>
    <row r="2" spans="1:10" ht="46" customHeight="1" x14ac:dyDescent="0.3">
      <c r="A2" s="136" t="s">
        <v>190</v>
      </c>
      <c r="B2" s="136"/>
      <c r="C2" s="136"/>
      <c r="D2" s="136"/>
      <c r="E2" s="136"/>
      <c r="F2" s="136"/>
    </row>
    <row r="3" spans="1:10" x14ac:dyDescent="0.3">
      <c r="A3" s="17" t="s">
        <v>58</v>
      </c>
      <c r="F3" s="25"/>
    </row>
    <row r="4" spans="1:10" ht="35.15" customHeight="1" x14ac:dyDescent="0.3">
      <c r="A4" s="140" t="s">
        <v>29</v>
      </c>
      <c r="B4" s="141"/>
      <c r="C4" s="26" t="s">
        <v>128</v>
      </c>
      <c r="D4" s="26" t="s">
        <v>129</v>
      </c>
      <c r="E4" s="26" t="s">
        <v>130</v>
      </c>
      <c r="F4" s="26" t="s">
        <v>47</v>
      </c>
      <c r="G4" s="144"/>
      <c r="H4" s="145"/>
      <c r="I4" s="145"/>
      <c r="J4" s="145"/>
    </row>
    <row r="5" spans="1:10" ht="16" customHeight="1" x14ac:dyDescent="0.5">
      <c r="A5" s="19">
        <v>1</v>
      </c>
      <c r="B5" s="40" t="s">
        <v>32</v>
      </c>
      <c r="C5" s="72">
        <v>783.73732744024721</v>
      </c>
      <c r="D5" s="118">
        <v>904.50321198080997</v>
      </c>
      <c r="E5" s="118">
        <v>572.48317467923721</v>
      </c>
      <c r="F5" s="27">
        <v>782.87888529876363</v>
      </c>
    </row>
    <row r="6" spans="1:10" ht="16" customHeight="1" x14ac:dyDescent="0.5">
      <c r="A6" s="21">
        <v>2</v>
      </c>
      <c r="B6" s="41" t="s">
        <v>33</v>
      </c>
      <c r="C6" s="43">
        <v>272.24806101863328</v>
      </c>
      <c r="D6" s="119">
        <v>323.77896674958407</v>
      </c>
      <c r="E6" s="119">
        <v>558.70875557117574</v>
      </c>
      <c r="F6" s="28">
        <v>366.66198664053258</v>
      </c>
    </row>
    <row r="7" spans="1:10" ht="16" customHeight="1" x14ac:dyDescent="0.5">
      <c r="A7" s="19">
        <v>3</v>
      </c>
      <c r="B7" s="40" t="s">
        <v>34</v>
      </c>
      <c r="C7" s="72">
        <v>464.93501125575301</v>
      </c>
      <c r="D7" s="118">
        <v>451.50301205623629</v>
      </c>
      <c r="E7" s="118">
        <v>495.10324224043359</v>
      </c>
      <c r="F7" s="27">
        <v>470.2018457134011</v>
      </c>
    </row>
    <row r="8" spans="1:10" ht="16" customHeight="1" x14ac:dyDescent="0.5">
      <c r="A8" s="21">
        <v>4</v>
      </c>
      <c r="B8" s="41" t="s">
        <v>35</v>
      </c>
      <c r="C8" s="43">
        <v>458.02229718875537</v>
      </c>
      <c r="D8" s="119">
        <v>373.51825521472392</v>
      </c>
      <c r="E8" s="119">
        <v>527.39792467873554</v>
      </c>
      <c r="F8" s="28">
        <v>454.63374044735048</v>
      </c>
    </row>
    <row r="9" spans="1:10" ht="16" customHeight="1" x14ac:dyDescent="0.5">
      <c r="A9" s="19">
        <v>5</v>
      </c>
      <c r="B9" s="40" t="s">
        <v>36</v>
      </c>
      <c r="C9" s="72">
        <v>459.97528365642802</v>
      </c>
      <c r="D9" s="118">
        <v>455.77179394785981</v>
      </c>
      <c r="E9" s="118">
        <v>468.37928381022721</v>
      </c>
      <c r="F9" s="27">
        <v>459.95233148497613</v>
      </c>
    </row>
    <row r="10" spans="1:10" ht="16" customHeight="1" x14ac:dyDescent="0.5">
      <c r="A10" s="21">
        <v>6</v>
      </c>
      <c r="B10" s="41" t="s">
        <v>37</v>
      </c>
      <c r="C10" s="43">
        <v>247.15375367565781</v>
      </c>
      <c r="D10" s="119">
        <v>243.94984923509611</v>
      </c>
      <c r="E10" s="119">
        <v>246.61564775846259</v>
      </c>
      <c r="F10" s="28">
        <v>246.16030763946861</v>
      </c>
    </row>
    <row r="11" spans="1:10" ht="16" customHeight="1" x14ac:dyDescent="0.5">
      <c r="A11" s="19">
        <v>7</v>
      </c>
      <c r="B11" s="40" t="s">
        <v>38</v>
      </c>
      <c r="C11" s="72">
        <v>672.66572898827781</v>
      </c>
      <c r="D11" s="118">
        <v>880.11228993595103</v>
      </c>
      <c r="E11" s="118">
        <v>2000.7357927725379</v>
      </c>
      <c r="F11" s="27">
        <v>1121.254362347237</v>
      </c>
    </row>
    <row r="12" spans="1:10" ht="16" customHeight="1" x14ac:dyDescent="0.5">
      <c r="A12" s="21">
        <v>8</v>
      </c>
      <c r="B12" s="41" t="s">
        <v>39</v>
      </c>
      <c r="C12" s="43">
        <v>482.92259404768629</v>
      </c>
      <c r="D12" s="119">
        <v>380.20051612036531</v>
      </c>
      <c r="E12" s="119">
        <v>422.18652939952142</v>
      </c>
      <c r="F12" s="28">
        <v>437.99042125350519</v>
      </c>
    </row>
    <row r="13" spans="1:10" ht="16" customHeight="1" x14ac:dyDescent="0.5">
      <c r="A13" s="19">
        <v>9</v>
      </c>
      <c r="B13" s="40" t="s">
        <v>40</v>
      </c>
      <c r="C13" s="72">
        <v>231.37715957543301</v>
      </c>
      <c r="D13" s="118">
        <v>207.33985731559861</v>
      </c>
      <c r="E13" s="118">
        <v>217.27100725792181</v>
      </c>
      <c r="F13" s="27">
        <v>219.36780582015771</v>
      </c>
    </row>
    <row r="14" spans="1:10" ht="16" customHeight="1" x14ac:dyDescent="0.5">
      <c r="A14" s="21">
        <v>10</v>
      </c>
      <c r="B14" s="41" t="s">
        <v>41</v>
      </c>
      <c r="C14" s="43">
        <v>319.99343249947339</v>
      </c>
      <c r="D14" s="119">
        <v>284.97152299315331</v>
      </c>
      <c r="E14" s="119">
        <v>241.5870671090797</v>
      </c>
      <c r="F14" s="28">
        <v>286.25955713265932</v>
      </c>
    </row>
    <row r="15" spans="1:10" ht="16" customHeight="1" x14ac:dyDescent="0.5">
      <c r="A15" s="19">
        <v>11</v>
      </c>
      <c r="B15" s="40" t="s">
        <v>42</v>
      </c>
      <c r="C15" s="72">
        <v>468.71506401644979</v>
      </c>
      <c r="D15" s="118">
        <v>216.0592244246377</v>
      </c>
      <c r="E15" s="118">
        <v>162.78641947435449</v>
      </c>
      <c r="F15" s="27">
        <v>336.80841490553149</v>
      </c>
    </row>
    <row r="16" spans="1:10" ht="16" customHeight="1" x14ac:dyDescent="0.5">
      <c r="A16" s="21">
        <v>12</v>
      </c>
      <c r="B16" s="41" t="s">
        <v>43</v>
      </c>
      <c r="C16" s="43">
        <v>274.55103595585632</v>
      </c>
      <c r="D16" s="119">
        <v>261.68770579639539</v>
      </c>
      <c r="E16" s="119">
        <v>315.34410346854793</v>
      </c>
      <c r="F16" s="28">
        <v>288.14851887705709</v>
      </c>
    </row>
    <row r="17" spans="1:12" ht="16" customHeight="1" x14ac:dyDescent="0.5">
      <c r="A17" s="19">
        <v>13</v>
      </c>
      <c r="B17" s="40" t="s">
        <v>44</v>
      </c>
      <c r="C17" s="72">
        <v>269.78242440318309</v>
      </c>
      <c r="D17" s="118">
        <v>274.990028565599</v>
      </c>
      <c r="E17" s="118">
        <v>261.66390586797058</v>
      </c>
      <c r="F17" s="27">
        <v>268.95683094126468</v>
      </c>
    </row>
    <row r="18" spans="1:12" ht="15.65" customHeight="1" x14ac:dyDescent="0.3">
      <c r="A18" s="142" t="s">
        <v>21</v>
      </c>
      <c r="B18" s="143"/>
      <c r="C18" s="143"/>
      <c r="D18" s="143"/>
      <c r="E18" s="146" t="s">
        <v>22</v>
      </c>
      <c r="F18" s="147"/>
    </row>
    <row r="19" spans="1:12" x14ac:dyDescent="0.3">
      <c r="A19" s="152" t="s">
        <v>251</v>
      </c>
      <c r="B19" s="139"/>
      <c r="C19" s="139"/>
      <c r="D19" s="139"/>
    </row>
    <row r="20" spans="1:12" ht="14.15" customHeight="1" x14ac:dyDescent="0.3"/>
    <row r="24" spans="1:12" x14ac:dyDescent="0.3">
      <c r="K24" s="14"/>
      <c r="L24" s="14"/>
    </row>
    <row r="25" spans="1:12" x14ac:dyDescent="0.3">
      <c r="K25" s="14"/>
      <c r="L25" s="14"/>
    </row>
    <row r="26" spans="1:12" x14ac:dyDescent="0.3">
      <c r="K26" s="14"/>
      <c r="L26" s="14"/>
    </row>
    <row r="27" spans="1:12" x14ac:dyDescent="0.3">
      <c r="K27" s="14"/>
      <c r="L27" s="14"/>
    </row>
    <row r="28" spans="1:12" x14ac:dyDescent="0.3">
      <c r="K28" s="14"/>
      <c r="L28" s="14"/>
    </row>
    <row r="29" spans="1:12" x14ac:dyDescent="0.3">
      <c r="K29" s="14"/>
      <c r="L29" s="14"/>
    </row>
    <row r="30" spans="1:12" x14ac:dyDescent="0.3">
      <c r="K30" s="14"/>
      <c r="L30" s="14"/>
    </row>
    <row r="31" spans="1:12" x14ac:dyDescent="0.3">
      <c r="K31" s="14"/>
      <c r="L31" s="14"/>
    </row>
    <row r="32" spans="1:12" x14ac:dyDescent="0.3">
      <c r="K32" s="14"/>
      <c r="L32" s="14"/>
    </row>
    <row r="33" spans="11:12" x14ac:dyDescent="0.3">
      <c r="K33" s="14"/>
      <c r="L33" s="14"/>
    </row>
    <row r="34" spans="11:12" x14ac:dyDescent="0.3">
      <c r="K34" s="14"/>
      <c r="L34" s="14"/>
    </row>
    <row r="35" spans="11:12" x14ac:dyDescent="0.3">
      <c r="K35" s="14"/>
      <c r="L35" s="14"/>
    </row>
    <row r="36" spans="11:12" x14ac:dyDescent="0.3">
      <c r="K36" s="14"/>
      <c r="L36" s="14"/>
    </row>
  </sheetData>
  <mergeCells count="6">
    <mergeCell ref="G4:J4"/>
    <mergeCell ref="A19:D19"/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6E147DDD-64BB-406A-BCBB-E973D67DCB21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A872-3264-4CE9-B227-F3AD9424B953}">
  <sheetPr>
    <tabColor theme="3" tint="0.59999389629810485"/>
  </sheetPr>
  <dimension ref="A1:I26"/>
  <sheetViews>
    <sheetView showGridLines="0" rightToLeft="1" view="pageBreakPreview" zoomScaleNormal="100" zoomScaleSheetLayoutView="100" workbookViewId="0">
      <selection activeCell="A23" sqref="A23:D23"/>
    </sheetView>
  </sheetViews>
  <sheetFormatPr defaultColWidth="8.75" defaultRowHeight="14" x14ac:dyDescent="0.3"/>
  <cols>
    <col min="1" max="1" width="5.58203125" customWidth="1"/>
    <col min="2" max="2" width="24.58203125" customWidth="1"/>
    <col min="3" max="4" width="20.58203125" customWidth="1"/>
    <col min="5" max="5" width="24.58203125" customWidth="1"/>
    <col min="6" max="6" width="15.58203125" customWidth="1"/>
  </cols>
  <sheetData>
    <row r="1" spans="1:6" ht="39" customHeight="1" x14ac:dyDescent="0.3"/>
    <row r="2" spans="1:6" ht="46" customHeight="1" x14ac:dyDescent="0.3">
      <c r="A2" s="136" t="s">
        <v>227</v>
      </c>
      <c r="B2" s="136"/>
      <c r="C2" s="136"/>
      <c r="D2" s="136"/>
      <c r="E2" s="136"/>
      <c r="F2" s="81"/>
    </row>
    <row r="3" spans="1:6" x14ac:dyDescent="0.3">
      <c r="A3" s="17" t="s">
        <v>59</v>
      </c>
      <c r="E3" s="128"/>
      <c r="F3" s="47"/>
    </row>
    <row r="4" spans="1:6" ht="35.15" customHeight="1" x14ac:dyDescent="0.3">
      <c r="A4" s="140" t="s">
        <v>196</v>
      </c>
      <c r="B4" s="141"/>
      <c r="C4" s="26" t="s">
        <v>220</v>
      </c>
      <c r="D4" s="26" t="s">
        <v>55</v>
      </c>
      <c r="E4" s="126" t="s">
        <v>225</v>
      </c>
    </row>
    <row r="5" spans="1:6" ht="16" customHeight="1" x14ac:dyDescent="0.3">
      <c r="A5" s="123">
        <v>1</v>
      </c>
      <c r="B5" s="40" t="s">
        <v>203</v>
      </c>
      <c r="C5" s="27">
        <v>250.6417662466649</v>
      </c>
      <c r="D5" s="27">
        <v>783.31347510664364</v>
      </c>
      <c r="E5" s="27">
        <v>485.74605027965316</v>
      </c>
    </row>
    <row r="6" spans="1:6" ht="16" customHeight="1" x14ac:dyDescent="0.3">
      <c r="A6" s="122">
        <v>2</v>
      </c>
      <c r="B6" s="41" t="s">
        <v>204</v>
      </c>
      <c r="C6" s="28">
        <v>129.32963354571126</v>
      </c>
      <c r="D6" s="28">
        <v>355.9835113907518</v>
      </c>
      <c r="E6" s="28">
        <v>354.22424692224939</v>
      </c>
    </row>
    <row r="7" spans="1:6" ht="16" customHeight="1" x14ac:dyDescent="0.3">
      <c r="A7" s="123">
        <v>3</v>
      </c>
      <c r="B7" s="40" t="s">
        <v>205</v>
      </c>
      <c r="C7" s="27">
        <v>215.64475210686592</v>
      </c>
      <c r="D7" s="27">
        <v>472.59966365578208</v>
      </c>
      <c r="E7" s="27">
        <v>357.68614262373296</v>
      </c>
    </row>
    <row r="8" spans="1:6" ht="16" customHeight="1" x14ac:dyDescent="0.3">
      <c r="A8" s="122">
        <v>4</v>
      </c>
      <c r="B8" s="41" t="s">
        <v>206</v>
      </c>
      <c r="C8" s="28">
        <v>151.7912543573843</v>
      </c>
      <c r="D8" s="28">
        <v>390.07609789503078</v>
      </c>
      <c r="E8" s="28">
        <v>210.82494256319367</v>
      </c>
    </row>
    <row r="9" spans="1:6" ht="16" customHeight="1" x14ac:dyDescent="0.3">
      <c r="A9" s="123">
        <v>5</v>
      </c>
      <c r="B9" s="40" t="s">
        <v>207</v>
      </c>
      <c r="C9" s="27">
        <v>245.03376030538567</v>
      </c>
      <c r="D9" s="27">
        <v>471.22788256106378</v>
      </c>
      <c r="E9" s="27">
        <v>453.28804200622858</v>
      </c>
    </row>
    <row r="10" spans="1:6" ht="16" customHeight="1" x14ac:dyDescent="0.3">
      <c r="A10" s="122">
        <v>6</v>
      </c>
      <c r="B10" s="41" t="s">
        <v>208</v>
      </c>
      <c r="C10" s="28">
        <v>161.93887351284573</v>
      </c>
      <c r="D10" s="28">
        <v>464.73092762961238</v>
      </c>
      <c r="E10" s="28">
        <v>255.49143782936892</v>
      </c>
    </row>
    <row r="11" spans="1:6" ht="16" customHeight="1" x14ac:dyDescent="0.3">
      <c r="A11" s="123">
        <v>7</v>
      </c>
      <c r="B11" s="40" t="s">
        <v>209</v>
      </c>
      <c r="C11" s="27">
        <v>185.82420586340203</v>
      </c>
      <c r="D11" s="27">
        <v>609.76246154588114</v>
      </c>
      <c r="E11" s="27">
        <v>282.32245399522822</v>
      </c>
    </row>
    <row r="12" spans="1:6" ht="16" customHeight="1" x14ac:dyDescent="0.3">
      <c r="A12" s="122">
        <v>8</v>
      </c>
      <c r="B12" s="41" t="s">
        <v>210</v>
      </c>
      <c r="C12" s="28">
        <v>227.4084630326858</v>
      </c>
      <c r="D12" s="28">
        <v>471.23401342702971</v>
      </c>
      <c r="E12" s="28">
        <v>354.70801544644121</v>
      </c>
    </row>
    <row r="13" spans="1:6" ht="16" customHeight="1" x14ac:dyDescent="0.3">
      <c r="A13" s="123">
        <v>9</v>
      </c>
      <c r="B13" s="40" t="s">
        <v>211</v>
      </c>
      <c r="C13" s="27">
        <v>114.91925709960952</v>
      </c>
      <c r="D13" s="27">
        <v>268.0340311561252</v>
      </c>
      <c r="E13" s="27">
        <v>159.9087063012945</v>
      </c>
    </row>
    <row r="14" spans="1:6" ht="16" customHeight="1" x14ac:dyDescent="0.3">
      <c r="A14" s="122">
        <v>10</v>
      </c>
      <c r="B14" s="41" t="s">
        <v>212</v>
      </c>
      <c r="C14" s="28">
        <v>139.44430806980216</v>
      </c>
      <c r="D14" s="28">
        <v>293.02142159048037</v>
      </c>
      <c r="E14" s="28">
        <v>216.261182837197</v>
      </c>
    </row>
    <row r="15" spans="1:6" ht="16" customHeight="1" x14ac:dyDescent="0.3">
      <c r="A15" s="123">
        <v>11</v>
      </c>
      <c r="B15" s="40" t="s">
        <v>213</v>
      </c>
      <c r="C15" s="27">
        <v>198.09253436257632</v>
      </c>
      <c r="D15" s="27">
        <v>444.03309764889866</v>
      </c>
      <c r="E15" s="27">
        <v>259.98576330938607</v>
      </c>
    </row>
    <row r="16" spans="1:6" ht="16" customHeight="1" x14ac:dyDescent="0.3">
      <c r="A16" s="122">
        <v>12</v>
      </c>
      <c r="B16" s="41" t="s">
        <v>214</v>
      </c>
      <c r="C16" s="28">
        <v>170.9552258836035</v>
      </c>
      <c r="D16" s="28">
        <v>251.21885919835566</v>
      </c>
      <c r="E16" s="28">
        <v>221.27763965303598</v>
      </c>
    </row>
    <row r="17" spans="1:9" ht="16" customHeight="1" x14ac:dyDescent="0.3">
      <c r="A17" s="123">
        <v>13</v>
      </c>
      <c r="B17" s="40" t="s">
        <v>215</v>
      </c>
      <c r="C17" s="27">
        <v>168.24779078968191</v>
      </c>
      <c r="D17" s="27">
        <v>329.43412749113287</v>
      </c>
      <c r="E17" s="27">
        <v>264.13229281172232</v>
      </c>
    </row>
    <row r="18" spans="1:9" ht="16" customHeight="1" x14ac:dyDescent="0.3">
      <c r="A18" s="122">
        <v>14</v>
      </c>
      <c r="B18" s="41" t="s">
        <v>216</v>
      </c>
      <c r="C18" s="28">
        <v>92.420343257944481</v>
      </c>
      <c r="D18" s="28">
        <v>405.06046052245949</v>
      </c>
      <c r="E18" s="28">
        <v>228.54544825092728</v>
      </c>
    </row>
    <row r="19" spans="1:9" ht="16" customHeight="1" x14ac:dyDescent="0.3">
      <c r="A19" s="123">
        <v>15</v>
      </c>
      <c r="B19" s="40" t="s">
        <v>217</v>
      </c>
      <c r="C19" s="27">
        <v>136.59393949941463</v>
      </c>
      <c r="D19" s="27">
        <v>285.53645655504482</v>
      </c>
      <c r="E19" s="27">
        <v>155.40734103726643</v>
      </c>
    </row>
    <row r="20" spans="1:9" ht="16" customHeight="1" x14ac:dyDescent="0.3">
      <c r="A20" s="122">
        <v>16</v>
      </c>
      <c r="B20" s="41" t="s">
        <v>218</v>
      </c>
      <c r="C20" s="28">
        <v>135.13729781840254</v>
      </c>
      <c r="D20" s="28">
        <v>275.96991606190437</v>
      </c>
      <c r="E20" s="28">
        <v>175.97247312645777</v>
      </c>
      <c r="F20" s="8"/>
      <c r="G20" s="14"/>
      <c r="H20" s="14"/>
      <c r="I20" s="14"/>
    </row>
    <row r="21" spans="1:9" ht="16" customHeight="1" x14ac:dyDescent="0.3">
      <c r="A21" s="123">
        <v>17</v>
      </c>
      <c r="B21" s="40" t="s">
        <v>219</v>
      </c>
      <c r="C21" s="27">
        <v>176.74472068149385</v>
      </c>
      <c r="D21" s="27">
        <v>618.37242169990782</v>
      </c>
      <c r="E21" s="27">
        <v>329.7280511794155</v>
      </c>
      <c r="G21" s="14"/>
      <c r="H21" s="14"/>
      <c r="I21" s="14"/>
    </row>
    <row r="22" spans="1:9" ht="15.5" x14ac:dyDescent="0.3">
      <c r="A22" s="142" t="s">
        <v>21</v>
      </c>
      <c r="B22" s="143"/>
      <c r="C22" s="143"/>
      <c r="E22" s="86" t="s">
        <v>22</v>
      </c>
      <c r="F22" s="82"/>
    </row>
    <row r="23" spans="1:9" ht="15.5" x14ac:dyDescent="0.3">
      <c r="A23" s="152" t="s">
        <v>251</v>
      </c>
      <c r="B23" s="139"/>
      <c r="C23" s="139"/>
      <c r="D23" s="139"/>
      <c r="E23" s="86"/>
      <c r="F23" s="82"/>
    </row>
    <row r="24" spans="1:9" x14ac:dyDescent="0.3">
      <c r="A24" s="148" t="s">
        <v>221</v>
      </c>
      <c r="B24" s="149"/>
      <c r="C24" s="149"/>
    </row>
    <row r="25" spans="1:9" x14ac:dyDescent="0.3">
      <c r="A25" s="150" t="s">
        <v>222</v>
      </c>
      <c r="B25" s="151"/>
      <c r="C25" s="151"/>
    </row>
    <row r="26" spans="1:9" x14ac:dyDescent="0.3">
      <c r="A26" s="150" t="s">
        <v>223</v>
      </c>
      <c r="B26" s="151"/>
      <c r="C26" s="151"/>
    </row>
  </sheetData>
  <mergeCells count="7">
    <mergeCell ref="A2:E2"/>
    <mergeCell ref="A24:C24"/>
    <mergeCell ref="A25:C25"/>
    <mergeCell ref="A26:C26"/>
    <mergeCell ref="A4:B4"/>
    <mergeCell ref="A22:C22"/>
    <mergeCell ref="A23:D23"/>
  </mergeCells>
  <hyperlinks>
    <hyperlink ref="E22" location="'القائمة الرئيسية'!A1" display="العودة للقائمة الرئيسية" xr:uid="{067CF361-DFB4-4564-9391-A09E9CB9FB98}"/>
  </hyperlinks>
  <pageMargins left="0.7" right="0.7" top="0.75" bottom="0.75" header="0.3" footer="0.3"/>
  <pageSetup scale="68" orientation="portrait" r:id="rId1"/>
  <headerFooter>
    <oddFooter>&amp;C_x000D_&amp;1#&amp;"Calibri"&amp;11&amp;Kffa500 CONFIDENTIAL▮▮مقيّد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6386-C0A0-40B4-80EC-1B67C92FD43B}">
  <sheetPr>
    <tabColor theme="3" tint="0.59999389629810485"/>
  </sheetPr>
  <dimension ref="A1:I26"/>
  <sheetViews>
    <sheetView showGridLines="0" rightToLeft="1" view="pageBreakPreview" zoomScaleNormal="100" zoomScaleSheetLayoutView="100" workbookViewId="0">
      <selection activeCell="A23" sqref="A23:D23"/>
    </sheetView>
  </sheetViews>
  <sheetFormatPr defaultColWidth="8.75" defaultRowHeight="14" x14ac:dyDescent="0.3"/>
  <cols>
    <col min="1" max="1" width="5.58203125" customWidth="1"/>
    <col min="2" max="2" width="24.58203125" customWidth="1"/>
    <col min="3" max="6" width="20.58203125" customWidth="1"/>
  </cols>
  <sheetData>
    <row r="1" spans="1:6" ht="39" customHeight="1" x14ac:dyDescent="0.3"/>
    <row r="2" spans="1:6" ht="46" customHeight="1" x14ac:dyDescent="0.3">
      <c r="A2" s="136" t="s">
        <v>224</v>
      </c>
      <c r="B2" s="136"/>
      <c r="C2" s="136"/>
      <c r="D2" s="136"/>
      <c r="E2" s="136"/>
      <c r="F2" s="136"/>
    </row>
    <row r="3" spans="1:6" x14ac:dyDescent="0.3">
      <c r="A3" s="17" t="s">
        <v>142</v>
      </c>
      <c r="E3" s="128"/>
      <c r="F3" s="47"/>
    </row>
    <row r="4" spans="1:6" ht="35.15" customHeight="1" x14ac:dyDescent="0.3">
      <c r="A4" s="140" t="s">
        <v>196</v>
      </c>
      <c r="B4" s="141"/>
      <c r="C4" s="26" t="s">
        <v>128</v>
      </c>
      <c r="D4" s="26" t="s">
        <v>129</v>
      </c>
      <c r="E4" s="126" t="s">
        <v>130</v>
      </c>
      <c r="F4" s="126" t="s">
        <v>230</v>
      </c>
    </row>
    <row r="5" spans="1:6" ht="16" customHeight="1" x14ac:dyDescent="0.3">
      <c r="A5" s="123">
        <v>1</v>
      </c>
      <c r="B5" s="40" t="s">
        <v>203</v>
      </c>
      <c r="C5" s="27">
        <v>510.9994049150074</v>
      </c>
      <c r="D5" s="27">
        <v>549.04511959823253</v>
      </c>
      <c r="E5" s="27">
        <v>346.58819454451191</v>
      </c>
      <c r="F5" s="27">
        <v>485.74605027965447</v>
      </c>
    </row>
    <row r="6" spans="1:6" ht="16" customHeight="1" x14ac:dyDescent="0.3">
      <c r="A6" s="122">
        <v>2</v>
      </c>
      <c r="B6" s="41" t="s">
        <v>204</v>
      </c>
      <c r="C6" s="28">
        <v>248.69468672174199</v>
      </c>
      <c r="D6" s="28">
        <v>312.55875962607024</v>
      </c>
      <c r="E6" s="28">
        <v>563.74276146190175</v>
      </c>
      <c r="F6" s="28">
        <v>354.2242469222482</v>
      </c>
    </row>
    <row r="7" spans="1:6" ht="16" customHeight="1" x14ac:dyDescent="0.3">
      <c r="A7" s="123">
        <v>3</v>
      </c>
      <c r="B7" s="40" t="s">
        <v>205</v>
      </c>
      <c r="C7" s="27">
        <v>360.31649212125018</v>
      </c>
      <c r="D7" s="27">
        <v>350.56244119343813</v>
      </c>
      <c r="E7" s="27">
        <v>360.85292879777444</v>
      </c>
      <c r="F7" s="27">
        <v>357.69719510807965</v>
      </c>
    </row>
    <row r="8" spans="1:6" ht="16" customHeight="1" x14ac:dyDescent="0.3">
      <c r="A8" s="122">
        <v>4</v>
      </c>
      <c r="B8" s="41" t="s">
        <v>206</v>
      </c>
      <c r="C8" s="28">
        <v>228.77999403416234</v>
      </c>
      <c r="D8" s="28">
        <v>173.95799870611361</v>
      </c>
      <c r="E8" s="28">
        <v>220.83607343793946</v>
      </c>
      <c r="F8" s="28">
        <v>210.9346869632179</v>
      </c>
    </row>
    <row r="9" spans="1:6" ht="16" customHeight="1" x14ac:dyDescent="0.3">
      <c r="A9" s="123">
        <v>5</v>
      </c>
      <c r="B9" s="40" t="s">
        <v>207</v>
      </c>
      <c r="C9" s="27">
        <v>447.9729730373291</v>
      </c>
      <c r="D9" s="27">
        <v>436.66476009513491</v>
      </c>
      <c r="E9" s="27">
        <v>475.92111598161114</v>
      </c>
      <c r="F9" s="27">
        <v>453.28804200623028</v>
      </c>
    </row>
    <row r="10" spans="1:6" ht="16" customHeight="1" x14ac:dyDescent="0.3">
      <c r="A10" s="122">
        <v>6</v>
      </c>
      <c r="B10" s="41" t="s">
        <v>208</v>
      </c>
      <c r="C10" s="28">
        <v>259.30131313495235</v>
      </c>
      <c r="D10" s="28">
        <v>222.77064513010859</v>
      </c>
      <c r="E10" s="28">
        <v>275.94808514113936</v>
      </c>
      <c r="F10" s="28">
        <v>254.86468952582845</v>
      </c>
    </row>
    <row r="11" spans="1:6" ht="16" customHeight="1" x14ac:dyDescent="0.3">
      <c r="A11" s="123">
        <v>7</v>
      </c>
      <c r="B11" s="40" t="s">
        <v>209</v>
      </c>
      <c r="C11" s="27">
        <v>277.25163207721062</v>
      </c>
      <c r="D11" s="27">
        <v>283.18408491162398</v>
      </c>
      <c r="E11" s="27">
        <v>289.50119778134189</v>
      </c>
      <c r="F11" s="27">
        <v>282.32245399522878</v>
      </c>
    </row>
    <row r="12" spans="1:6" ht="16" customHeight="1" x14ac:dyDescent="0.3">
      <c r="A12" s="122">
        <v>8</v>
      </c>
      <c r="B12" s="41" t="s">
        <v>210</v>
      </c>
      <c r="C12" s="28">
        <v>357.83710456634327</v>
      </c>
      <c r="D12" s="28">
        <v>342.02357009938839</v>
      </c>
      <c r="E12" s="28">
        <v>363.42086502099312</v>
      </c>
      <c r="F12" s="28">
        <v>354.7080154464407</v>
      </c>
    </row>
    <row r="13" spans="1:6" ht="16" customHeight="1" x14ac:dyDescent="0.3">
      <c r="A13" s="123">
        <v>9</v>
      </c>
      <c r="B13" s="40" t="s">
        <v>211</v>
      </c>
      <c r="C13" s="27">
        <v>157.37818908747755</v>
      </c>
      <c r="D13" s="27">
        <v>151.60291257801168</v>
      </c>
      <c r="E13" s="27">
        <v>167.40719455651336</v>
      </c>
      <c r="F13" s="27">
        <v>159.90870630129368</v>
      </c>
    </row>
    <row r="14" spans="1:6" ht="16" customHeight="1" x14ac:dyDescent="0.3">
      <c r="A14" s="122">
        <v>10</v>
      </c>
      <c r="B14" s="41" t="s">
        <v>212</v>
      </c>
      <c r="C14" s="28">
        <v>222.98800372596844</v>
      </c>
      <c r="D14" s="28">
        <v>222.45267079350816</v>
      </c>
      <c r="E14" s="28">
        <v>199.97375044969425</v>
      </c>
      <c r="F14" s="28">
        <v>216.26118283719688</v>
      </c>
    </row>
    <row r="15" spans="1:6" ht="16" customHeight="1" x14ac:dyDescent="0.3">
      <c r="A15" s="123">
        <v>11</v>
      </c>
      <c r="B15" s="40" t="s">
        <v>213</v>
      </c>
      <c r="C15" s="27">
        <v>279.38933540645235</v>
      </c>
      <c r="D15" s="27">
        <v>243.96851451990614</v>
      </c>
      <c r="E15" s="27">
        <v>245.29991587920395</v>
      </c>
      <c r="F15" s="27">
        <v>259.98576330938573</v>
      </c>
    </row>
    <row r="16" spans="1:6" ht="16" customHeight="1" x14ac:dyDescent="0.3">
      <c r="A16" s="122">
        <v>12</v>
      </c>
      <c r="B16" s="41" t="s">
        <v>214</v>
      </c>
      <c r="C16" s="28">
        <v>224.00213405618527</v>
      </c>
      <c r="D16" s="28">
        <v>208.33749138201188</v>
      </c>
      <c r="E16" s="28">
        <v>229.84239813132615</v>
      </c>
      <c r="F16" s="28">
        <v>221.27763965303589</v>
      </c>
    </row>
    <row r="17" spans="1:9" ht="16" customHeight="1" x14ac:dyDescent="0.3">
      <c r="A17" s="123">
        <v>13</v>
      </c>
      <c r="B17" s="40" t="s">
        <v>215</v>
      </c>
      <c r="C17" s="27">
        <v>292.86125703172894</v>
      </c>
      <c r="D17" s="27">
        <v>257.71206922584179</v>
      </c>
      <c r="E17" s="27">
        <v>226.65354025994313</v>
      </c>
      <c r="F17" s="27">
        <v>264.13229281172255</v>
      </c>
    </row>
    <row r="18" spans="1:9" ht="16" customHeight="1" x14ac:dyDescent="0.3">
      <c r="A18" s="122">
        <v>14</v>
      </c>
      <c r="B18" s="41" t="s">
        <v>216</v>
      </c>
      <c r="C18" s="28">
        <v>338.3337276104308</v>
      </c>
      <c r="D18" s="28">
        <v>149.16037797981247</v>
      </c>
      <c r="E18" s="28">
        <v>122.04547771911898</v>
      </c>
      <c r="F18" s="28">
        <v>228.54544825092717</v>
      </c>
    </row>
    <row r="19" spans="1:9" ht="16" customHeight="1" x14ac:dyDescent="0.3">
      <c r="A19" s="123">
        <v>15</v>
      </c>
      <c r="B19" s="40" t="s">
        <v>217</v>
      </c>
      <c r="C19" s="27">
        <v>136.95889602162342</v>
      </c>
      <c r="D19" s="27">
        <v>140.57614026483583</v>
      </c>
      <c r="E19" s="27">
        <v>176.38616368918846</v>
      </c>
      <c r="F19" s="27">
        <v>155.40734103726638</v>
      </c>
    </row>
    <row r="20" spans="1:9" ht="16" customHeight="1" x14ac:dyDescent="0.3">
      <c r="A20" s="122">
        <v>16</v>
      </c>
      <c r="B20" s="41" t="s">
        <v>218</v>
      </c>
      <c r="C20" s="28">
        <v>175.40037132542551</v>
      </c>
      <c r="D20" s="28">
        <v>179.51266522014288</v>
      </c>
      <c r="E20" s="28">
        <v>173.30376509330412</v>
      </c>
      <c r="F20" s="28">
        <v>175.97247312645797</v>
      </c>
      <c r="G20" s="14"/>
    </row>
    <row r="21" spans="1:9" ht="16" customHeight="1" x14ac:dyDescent="0.3">
      <c r="A21" s="123">
        <v>17</v>
      </c>
      <c r="B21" s="40" t="s">
        <v>219</v>
      </c>
      <c r="C21" s="27">
        <v>280.25428841732048</v>
      </c>
      <c r="D21" s="27">
        <v>282.0090499360773</v>
      </c>
      <c r="E21" s="27">
        <v>432.07085730116978</v>
      </c>
      <c r="F21" s="27">
        <v>329.72805117941806</v>
      </c>
      <c r="G21" s="14"/>
      <c r="H21" s="14"/>
      <c r="I21" s="14"/>
    </row>
    <row r="22" spans="1:9" ht="15.5" x14ac:dyDescent="0.3">
      <c r="A22" s="142" t="s">
        <v>21</v>
      </c>
      <c r="B22" s="143"/>
      <c r="C22" s="143"/>
      <c r="F22" s="86" t="s">
        <v>22</v>
      </c>
    </row>
    <row r="23" spans="1:9" ht="15.5" x14ac:dyDescent="0.3">
      <c r="A23" s="152" t="s">
        <v>251</v>
      </c>
      <c r="B23" s="139"/>
      <c r="C23" s="139"/>
      <c r="D23" s="139"/>
      <c r="F23" s="86"/>
    </row>
    <row r="24" spans="1:9" x14ac:dyDescent="0.3">
      <c r="A24" s="148" t="s">
        <v>221</v>
      </c>
      <c r="B24" s="149"/>
      <c r="C24" s="149"/>
    </row>
    <row r="25" spans="1:9" x14ac:dyDescent="0.3">
      <c r="A25" s="150" t="s">
        <v>222</v>
      </c>
      <c r="B25" s="151"/>
      <c r="C25" s="151"/>
    </row>
    <row r="26" spans="1:9" x14ac:dyDescent="0.3">
      <c r="A26" s="150" t="s">
        <v>223</v>
      </c>
      <c r="B26" s="151"/>
      <c r="C26" s="151"/>
    </row>
  </sheetData>
  <mergeCells count="7">
    <mergeCell ref="A23:D23"/>
    <mergeCell ref="A26:C26"/>
    <mergeCell ref="A2:F2"/>
    <mergeCell ref="A4:B4"/>
    <mergeCell ref="A22:C22"/>
    <mergeCell ref="A24:C24"/>
    <mergeCell ref="A25:C25"/>
  </mergeCells>
  <hyperlinks>
    <hyperlink ref="F22" location="'القائمة الرئيسية'!A1" display="العودة للقائمة الرئيسية" xr:uid="{AC501426-AC39-474D-BFCE-57154286B4FA}"/>
  </hyperlinks>
  <pageMargins left="0.7" right="0.7" top="0.75" bottom="0.75" header="0.3" footer="0.3"/>
  <pageSetup scale="68" orientation="portrait" r:id="rId1"/>
  <headerFooter>
    <oddFooter>&amp;C_x000D_&amp;1#&amp;"Calibri"&amp;11&amp;Kffa500 CONFIDENTIAL▮▮مقيّد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CB57-8416-4555-AF46-4D2724730FC4}">
  <sheetPr>
    <tabColor theme="3" tint="0.79998168889431442"/>
  </sheetPr>
  <dimension ref="A1:K21"/>
  <sheetViews>
    <sheetView showGridLines="0" rightToLeft="1" view="pageBreakPreview" zoomScaleNormal="100" zoomScaleSheetLayoutView="100" workbookViewId="0">
      <selection activeCell="B18" sqref="B18"/>
    </sheetView>
  </sheetViews>
  <sheetFormatPr defaultColWidth="8.75" defaultRowHeight="14" x14ac:dyDescent="0.3"/>
  <cols>
    <col min="1" max="4" width="20.58203125" customWidth="1"/>
    <col min="5" max="5" width="15.58203125" customWidth="1"/>
    <col min="6" max="6" width="2" customWidth="1"/>
    <col min="7" max="10" width="15.58203125" customWidth="1"/>
    <col min="11" max="11" width="8.75" customWidth="1"/>
  </cols>
  <sheetData>
    <row r="1" spans="1:11" ht="38.15" customHeight="1" x14ac:dyDescent="0.3"/>
    <row r="2" spans="1:11" ht="46" customHeight="1" x14ac:dyDescent="0.3">
      <c r="A2" s="136" t="s">
        <v>3</v>
      </c>
      <c r="B2" s="136"/>
      <c r="C2" s="136"/>
      <c r="D2" s="136"/>
      <c r="E2" s="81"/>
      <c r="F2" s="81"/>
      <c r="G2" s="81"/>
      <c r="H2" s="81"/>
      <c r="I2" s="81"/>
      <c r="J2" s="81"/>
    </row>
    <row r="3" spans="1:11" x14ac:dyDescent="0.3">
      <c r="A3" s="17" t="s">
        <v>9</v>
      </c>
      <c r="F3" s="61"/>
      <c r="G3" s="61"/>
      <c r="H3" s="60"/>
      <c r="I3" s="60"/>
      <c r="J3" s="54"/>
    </row>
    <row r="4" spans="1:11" ht="35.15" customHeight="1" x14ac:dyDescent="0.3">
      <c r="A4" s="84" t="s">
        <v>134</v>
      </c>
      <c r="B4" s="84" t="s">
        <v>18</v>
      </c>
      <c r="C4" s="85" t="s">
        <v>19</v>
      </c>
      <c r="D4" s="83" t="s">
        <v>20</v>
      </c>
    </row>
    <row r="5" spans="1:11" ht="16" customHeight="1" x14ac:dyDescent="0.3">
      <c r="A5" s="27" t="s">
        <v>10</v>
      </c>
      <c r="B5" s="27">
        <v>1361</v>
      </c>
      <c r="C5" s="27">
        <v>1441</v>
      </c>
      <c r="D5" s="27">
        <v>2802</v>
      </c>
    </row>
    <row r="6" spans="1:11" ht="16" customHeight="1" x14ac:dyDescent="0.3">
      <c r="A6" s="28" t="s">
        <v>11</v>
      </c>
      <c r="B6" s="28">
        <v>1675</v>
      </c>
      <c r="C6" s="28">
        <v>1696</v>
      </c>
      <c r="D6" s="28">
        <v>3371</v>
      </c>
      <c r="I6" s="9"/>
    </row>
    <row r="7" spans="1:11" ht="16" customHeight="1" x14ac:dyDescent="0.3">
      <c r="A7" s="27" t="s">
        <v>12</v>
      </c>
      <c r="B7" s="27">
        <v>2027</v>
      </c>
      <c r="C7" s="27">
        <v>1971</v>
      </c>
      <c r="D7" s="27">
        <v>3998</v>
      </c>
      <c r="K7" s="54"/>
    </row>
    <row r="8" spans="1:11" ht="16" customHeight="1" x14ac:dyDescent="0.3">
      <c r="A8" s="28" t="s">
        <v>13</v>
      </c>
      <c r="B8" s="28">
        <v>2262</v>
      </c>
      <c r="C8" s="28">
        <v>2163</v>
      </c>
      <c r="D8" s="28">
        <v>4425</v>
      </c>
      <c r="G8" s="12"/>
      <c r="K8" s="54"/>
    </row>
    <row r="9" spans="1:11" ht="16" customHeight="1" x14ac:dyDescent="0.3">
      <c r="A9" s="27" t="s">
        <v>14</v>
      </c>
      <c r="B9" s="27">
        <v>2574</v>
      </c>
      <c r="C9" s="27">
        <v>2414</v>
      </c>
      <c r="D9" s="27">
        <v>4988</v>
      </c>
      <c r="H9" s="12"/>
      <c r="I9" s="12"/>
      <c r="K9" s="54"/>
    </row>
    <row r="10" spans="1:11" ht="16" customHeight="1" x14ac:dyDescent="0.3">
      <c r="A10" s="28" t="s">
        <v>15</v>
      </c>
      <c r="B10" s="28">
        <v>2799</v>
      </c>
      <c r="C10" s="28">
        <v>2527</v>
      </c>
      <c r="D10" s="28">
        <v>5326</v>
      </c>
      <c r="H10" s="12"/>
      <c r="I10" s="12"/>
    </row>
    <row r="11" spans="1:11" ht="16" customHeight="1" x14ac:dyDescent="0.3">
      <c r="A11" s="27" t="s">
        <v>16</v>
      </c>
      <c r="B11" s="27">
        <v>2955</v>
      </c>
      <c r="C11" s="27">
        <v>2667</v>
      </c>
      <c r="D11" s="27">
        <v>5622</v>
      </c>
      <c r="H11" s="12"/>
      <c r="I11" s="12"/>
    </row>
    <row r="12" spans="1:11" ht="16" customHeight="1" x14ac:dyDescent="0.3">
      <c r="A12" s="28" t="s">
        <v>17</v>
      </c>
      <c r="B12" s="28">
        <v>3090</v>
      </c>
      <c r="C12" s="28">
        <v>2847</v>
      </c>
      <c r="D12" s="28">
        <v>5937</v>
      </c>
    </row>
    <row r="13" spans="1:11" ht="16" customHeight="1" x14ac:dyDescent="0.3">
      <c r="A13" s="27" t="s">
        <v>96</v>
      </c>
      <c r="B13" s="27">
        <v>3159</v>
      </c>
      <c r="C13" s="27">
        <v>2963</v>
      </c>
      <c r="D13" s="27">
        <f>B13+C13</f>
        <v>6122</v>
      </c>
    </row>
    <row r="14" spans="1:11" ht="15.5" x14ac:dyDescent="0.3">
      <c r="A14" s="134" t="s">
        <v>21</v>
      </c>
      <c r="B14" s="135"/>
      <c r="D14" s="86" t="s">
        <v>22</v>
      </c>
    </row>
    <row r="19" spans="2:3" x14ac:dyDescent="0.3">
      <c r="B19" s="9"/>
    </row>
    <row r="21" spans="2:3" x14ac:dyDescent="0.3">
      <c r="B21" s="9"/>
      <c r="C21" s="9"/>
    </row>
  </sheetData>
  <mergeCells count="2">
    <mergeCell ref="A14:B14"/>
    <mergeCell ref="A2:D2"/>
  </mergeCells>
  <phoneticPr fontId="32" type="noConversion"/>
  <hyperlinks>
    <hyperlink ref="D14" location="'القائمة الرئيسية'!A1" display="العودة للقائمة الرئيسية" xr:uid="{F2B4023D-5405-4AA8-AA38-94E042F1988A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6D31-5716-4119-AA7E-A57C5E76236B}">
  <sheetPr>
    <tabColor theme="3" tint="0.59999389629810485"/>
  </sheetPr>
  <dimension ref="A1:I26"/>
  <sheetViews>
    <sheetView showGridLines="0" rightToLeft="1" view="pageBreakPreview" zoomScaleNormal="100" zoomScaleSheetLayoutView="100" workbookViewId="0">
      <selection activeCell="A23" sqref="A23:D23"/>
    </sheetView>
  </sheetViews>
  <sheetFormatPr defaultColWidth="8.75" defaultRowHeight="14" x14ac:dyDescent="0.3"/>
  <cols>
    <col min="1" max="1" width="5.58203125" customWidth="1"/>
    <col min="2" max="2" width="24.58203125" customWidth="1"/>
    <col min="3" max="6" width="20.58203125" customWidth="1"/>
  </cols>
  <sheetData>
    <row r="1" spans="1:6" ht="39" customHeight="1" x14ac:dyDescent="0.3"/>
    <row r="2" spans="1:6" ht="46" customHeight="1" x14ac:dyDescent="0.3">
      <c r="A2" s="136" t="s">
        <v>199</v>
      </c>
      <c r="B2" s="136"/>
      <c r="C2" s="136"/>
      <c r="D2" s="136"/>
      <c r="E2" s="136"/>
      <c r="F2" s="136"/>
    </row>
    <row r="3" spans="1:6" x14ac:dyDescent="0.3">
      <c r="A3" s="17" t="s">
        <v>143</v>
      </c>
      <c r="E3" s="128"/>
      <c r="F3" s="47"/>
    </row>
    <row r="4" spans="1:6" ht="35.15" customHeight="1" x14ac:dyDescent="0.3">
      <c r="A4" s="140" t="s">
        <v>196</v>
      </c>
      <c r="B4" s="141"/>
      <c r="C4" s="26" t="s">
        <v>128</v>
      </c>
      <c r="D4" s="26" t="s">
        <v>129</v>
      </c>
      <c r="E4" s="126" t="s">
        <v>130</v>
      </c>
      <c r="F4" s="126" t="s">
        <v>230</v>
      </c>
    </row>
    <row r="5" spans="1:6" ht="16" customHeight="1" x14ac:dyDescent="0.3">
      <c r="A5" s="123">
        <v>1</v>
      </c>
      <c r="B5" s="40" t="s">
        <v>203</v>
      </c>
      <c r="C5" s="27">
        <v>260.9646873575424</v>
      </c>
      <c r="D5" s="27">
        <v>243.70901373954229</v>
      </c>
      <c r="E5" s="27">
        <v>240.6097794971534</v>
      </c>
      <c r="F5" s="27">
        <v>250.5468917735794</v>
      </c>
    </row>
    <row r="6" spans="1:6" ht="16" customHeight="1" x14ac:dyDescent="0.3">
      <c r="A6" s="122">
        <v>2</v>
      </c>
      <c r="B6" s="41" t="s">
        <v>204</v>
      </c>
      <c r="C6" s="28">
        <v>86.641840695732341</v>
      </c>
      <c r="D6" s="28">
        <v>122.20617117821945</v>
      </c>
      <c r="E6" s="28">
        <v>159.73109351333537</v>
      </c>
      <c r="F6" s="28">
        <v>129.32963354571132</v>
      </c>
    </row>
    <row r="7" spans="1:6" ht="16" customHeight="1" x14ac:dyDescent="0.3">
      <c r="A7" s="123">
        <v>3</v>
      </c>
      <c r="B7" s="40" t="s">
        <v>205</v>
      </c>
      <c r="C7" s="27">
        <v>233.80637899118884</v>
      </c>
      <c r="D7" s="27">
        <v>178.14047659427811</v>
      </c>
      <c r="E7" s="27">
        <v>223.43310848287797</v>
      </c>
      <c r="F7" s="27">
        <v>215.59872001248911</v>
      </c>
    </row>
    <row r="8" spans="1:6" ht="16" customHeight="1" x14ac:dyDescent="0.3">
      <c r="A8" s="122">
        <v>4</v>
      </c>
      <c r="B8" s="41" t="s">
        <v>206</v>
      </c>
      <c r="C8" s="28">
        <v>138.162540570065</v>
      </c>
      <c r="D8" s="28">
        <v>136.06198837339645</v>
      </c>
      <c r="E8" s="28">
        <v>172.31262989128732</v>
      </c>
      <c r="F8" s="28">
        <v>152.02562833692693</v>
      </c>
    </row>
    <row r="9" spans="1:6" ht="16" customHeight="1" x14ac:dyDescent="0.3">
      <c r="A9" s="123">
        <v>5</v>
      </c>
      <c r="B9" s="40" t="s">
        <v>207</v>
      </c>
      <c r="C9" s="27">
        <v>238.79095327739395</v>
      </c>
      <c r="D9" s="27">
        <v>234.16534641722515</v>
      </c>
      <c r="E9" s="27">
        <v>260.98247257163001</v>
      </c>
      <c r="F9" s="27">
        <v>245.03376030538558</v>
      </c>
    </row>
    <row r="10" spans="1:6" ht="16" customHeight="1" x14ac:dyDescent="0.3">
      <c r="A10" s="122">
        <v>6</v>
      </c>
      <c r="B10" s="41" t="s">
        <v>208</v>
      </c>
      <c r="C10" s="28">
        <v>160.63314404456034</v>
      </c>
      <c r="D10" s="28">
        <v>139.06853680353154</v>
      </c>
      <c r="E10" s="28">
        <v>181.96874999999974</v>
      </c>
      <c r="F10" s="28">
        <v>161.93887351284556</v>
      </c>
    </row>
    <row r="11" spans="1:6" ht="16" customHeight="1" x14ac:dyDescent="0.3">
      <c r="A11" s="123">
        <v>7</v>
      </c>
      <c r="B11" s="40" t="s">
        <v>209</v>
      </c>
      <c r="C11" s="27">
        <v>187.47387103020927</v>
      </c>
      <c r="D11" s="27">
        <v>176.43817760083058</v>
      </c>
      <c r="E11" s="27">
        <v>192.26813587406787</v>
      </c>
      <c r="F11" s="27">
        <v>185.82420586340254</v>
      </c>
    </row>
    <row r="12" spans="1:6" ht="16" customHeight="1" x14ac:dyDescent="0.3">
      <c r="A12" s="122">
        <v>8</v>
      </c>
      <c r="B12" s="41" t="s">
        <v>210</v>
      </c>
      <c r="C12" s="28">
        <v>234.93565861449724</v>
      </c>
      <c r="D12" s="28">
        <v>200.49167061067385</v>
      </c>
      <c r="E12" s="28">
        <v>243.59289606234165</v>
      </c>
      <c r="F12" s="28">
        <v>227.40846303268648</v>
      </c>
    </row>
    <row r="13" spans="1:6" ht="16" customHeight="1" x14ac:dyDescent="0.3">
      <c r="A13" s="123">
        <v>9</v>
      </c>
      <c r="B13" s="40" t="s">
        <v>211</v>
      </c>
      <c r="C13" s="27">
        <v>106.80218952684305</v>
      </c>
      <c r="D13" s="27">
        <v>102.16265264238055</v>
      </c>
      <c r="E13" s="27">
        <v>129.56283140682251</v>
      </c>
      <c r="F13" s="27">
        <v>114.91925709960863</v>
      </c>
    </row>
    <row r="14" spans="1:6" ht="16" customHeight="1" x14ac:dyDescent="0.3">
      <c r="A14" s="122">
        <v>10</v>
      </c>
      <c r="B14" s="41" t="s">
        <v>212</v>
      </c>
      <c r="C14" s="28">
        <v>144.17586641572203</v>
      </c>
      <c r="D14" s="28">
        <v>133.58824391765435</v>
      </c>
      <c r="E14" s="28">
        <v>138.71091949283584</v>
      </c>
      <c r="F14" s="28">
        <v>139.44430806980188</v>
      </c>
    </row>
    <row r="15" spans="1:6" ht="16" customHeight="1" x14ac:dyDescent="0.3">
      <c r="A15" s="123">
        <v>11</v>
      </c>
      <c r="B15" s="40" t="s">
        <v>213</v>
      </c>
      <c r="C15" s="27">
        <v>204.57602926025126</v>
      </c>
      <c r="D15" s="27">
        <v>187.50046057626241</v>
      </c>
      <c r="E15" s="27">
        <v>197.49087706625869</v>
      </c>
      <c r="F15" s="27">
        <v>198.09253436257592</v>
      </c>
    </row>
    <row r="16" spans="1:6" ht="16" customHeight="1" x14ac:dyDescent="0.3">
      <c r="A16" s="122">
        <v>12</v>
      </c>
      <c r="B16" s="41" t="s">
        <v>214</v>
      </c>
      <c r="C16" s="28">
        <v>174.51383603682604</v>
      </c>
      <c r="D16" s="28">
        <v>173.46451547231271</v>
      </c>
      <c r="E16" s="28">
        <v>165.83510935819285</v>
      </c>
      <c r="F16" s="28">
        <v>170.95522588360356</v>
      </c>
    </row>
    <row r="17" spans="1:9" ht="16" customHeight="1" x14ac:dyDescent="0.3">
      <c r="A17" s="123">
        <v>13</v>
      </c>
      <c r="B17" s="40" t="s">
        <v>215</v>
      </c>
      <c r="C17" s="27">
        <v>186.88808311704534</v>
      </c>
      <c r="D17" s="27">
        <v>139.28120117597641</v>
      </c>
      <c r="E17" s="27">
        <v>162.81656041796492</v>
      </c>
      <c r="F17" s="27">
        <v>168.24779078968189</v>
      </c>
    </row>
    <row r="18" spans="1:9" ht="16" customHeight="1" x14ac:dyDescent="0.3">
      <c r="A18" s="122">
        <v>14</v>
      </c>
      <c r="B18" s="41" t="s">
        <v>216</v>
      </c>
      <c r="C18" s="28">
        <v>92.658151260504212</v>
      </c>
      <c r="D18" s="28">
        <v>91.162834526133224</v>
      </c>
      <c r="E18" s="28">
        <v>93.164678445684828</v>
      </c>
      <c r="F18" s="28">
        <v>92.420343257944239</v>
      </c>
    </row>
    <row r="19" spans="1:9" ht="16" customHeight="1" x14ac:dyDescent="0.3">
      <c r="A19" s="123">
        <v>15</v>
      </c>
      <c r="B19" s="40" t="s">
        <v>217</v>
      </c>
      <c r="C19" s="27">
        <v>119.00870349060219</v>
      </c>
      <c r="D19" s="27">
        <v>121.08745162208322</v>
      </c>
      <c r="E19" s="27">
        <v>157.25969463490506</v>
      </c>
      <c r="F19" s="27">
        <v>136.5939394994146</v>
      </c>
    </row>
    <row r="20" spans="1:9" ht="16" customHeight="1" x14ac:dyDescent="0.3">
      <c r="A20" s="122">
        <v>16</v>
      </c>
      <c r="B20" s="41" t="s">
        <v>218</v>
      </c>
      <c r="C20" s="28">
        <v>137.23961104040723</v>
      </c>
      <c r="D20" s="28">
        <v>131.97336515825268</v>
      </c>
      <c r="E20" s="28">
        <v>134.8498600590577</v>
      </c>
      <c r="F20" s="28">
        <v>135.13729781840257</v>
      </c>
      <c r="G20" s="14"/>
      <c r="H20" s="14"/>
      <c r="I20" s="14"/>
    </row>
    <row r="21" spans="1:9" ht="16" customHeight="1" x14ac:dyDescent="0.3">
      <c r="A21" s="123">
        <v>17</v>
      </c>
      <c r="B21" s="40" t="s">
        <v>219</v>
      </c>
      <c r="C21" s="27">
        <v>178.05970117342196</v>
      </c>
      <c r="D21" s="27">
        <v>168.18366655191576</v>
      </c>
      <c r="E21" s="27">
        <v>181.53453433002477</v>
      </c>
      <c r="F21" s="27">
        <v>176.60455415258116</v>
      </c>
      <c r="G21" s="14"/>
      <c r="H21" s="14"/>
      <c r="I21" s="14"/>
    </row>
    <row r="22" spans="1:9" ht="15.5" x14ac:dyDescent="0.3">
      <c r="A22" s="142" t="s">
        <v>21</v>
      </c>
      <c r="B22" s="143"/>
      <c r="C22" s="143"/>
      <c r="F22" s="86" t="s">
        <v>22</v>
      </c>
    </row>
    <row r="23" spans="1:9" ht="15.5" x14ac:dyDescent="0.3">
      <c r="A23" s="152" t="s">
        <v>251</v>
      </c>
      <c r="B23" s="139"/>
      <c r="C23" s="139"/>
      <c r="D23" s="139"/>
      <c r="F23" s="86"/>
    </row>
    <row r="24" spans="1:9" x14ac:dyDescent="0.3">
      <c r="A24" s="148" t="s">
        <v>221</v>
      </c>
      <c r="B24" s="149"/>
      <c r="C24" s="149"/>
    </row>
    <row r="25" spans="1:9" x14ac:dyDescent="0.3">
      <c r="A25" s="150" t="s">
        <v>222</v>
      </c>
      <c r="B25" s="151"/>
      <c r="C25" s="151"/>
    </row>
    <row r="26" spans="1:9" x14ac:dyDescent="0.3">
      <c r="A26" s="150" t="s">
        <v>223</v>
      </c>
      <c r="B26" s="151"/>
      <c r="C26" s="151"/>
    </row>
  </sheetData>
  <mergeCells count="7">
    <mergeCell ref="A26:C26"/>
    <mergeCell ref="A2:F2"/>
    <mergeCell ref="A4:B4"/>
    <mergeCell ref="A22:C22"/>
    <mergeCell ref="A24:C24"/>
    <mergeCell ref="A25:C25"/>
    <mergeCell ref="A23:D23"/>
  </mergeCells>
  <hyperlinks>
    <hyperlink ref="F22" location="'القائمة الرئيسية'!A1" display="العودة للقائمة الرئيسية" xr:uid="{C65A4A8F-BA74-4BE6-B4E3-F99EA7F17FE7}"/>
  </hyperlinks>
  <pageMargins left="0.7" right="0.7" top="0.75" bottom="0.75" header="0.3" footer="0.3"/>
  <pageSetup scale="68" orientation="portrait" r:id="rId1"/>
  <headerFooter>
    <oddFooter>&amp;C_x000D_&amp;1#&amp;"Calibri"&amp;11&amp;Kffa500 CONFIDENTIAL▮▮مقيّد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1BEE-5B45-47E1-8124-8B77A4880BFB}">
  <sheetPr>
    <tabColor theme="3" tint="0.59999389629810485"/>
  </sheetPr>
  <dimension ref="A1:I26"/>
  <sheetViews>
    <sheetView showGridLines="0" rightToLeft="1" view="pageBreakPreview" zoomScaleNormal="100" zoomScaleSheetLayoutView="100" workbookViewId="0">
      <selection activeCell="A23" sqref="A23:D23"/>
    </sheetView>
  </sheetViews>
  <sheetFormatPr defaultColWidth="8.75" defaultRowHeight="14" x14ac:dyDescent="0.3"/>
  <cols>
    <col min="1" max="1" width="5.58203125" customWidth="1"/>
    <col min="2" max="2" width="24.58203125" customWidth="1"/>
    <col min="3" max="6" width="20.58203125" customWidth="1"/>
  </cols>
  <sheetData>
    <row r="1" spans="1:6" ht="39" customHeight="1" x14ac:dyDescent="0.3"/>
    <row r="2" spans="1:6" ht="46" customHeight="1" x14ac:dyDescent="0.3">
      <c r="A2" s="136" t="s">
        <v>200</v>
      </c>
      <c r="B2" s="136"/>
      <c r="C2" s="136"/>
      <c r="D2" s="136"/>
      <c r="E2" s="136"/>
      <c r="F2" s="136"/>
    </row>
    <row r="3" spans="1:6" x14ac:dyDescent="0.3">
      <c r="A3" s="17" t="s">
        <v>144</v>
      </c>
      <c r="E3" s="128"/>
      <c r="F3" s="47"/>
    </row>
    <row r="4" spans="1:6" ht="35.15" customHeight="1" x14ac:dyDescent="0.3">
      <c r="A4" s="140" t="s">
        <v>196</v>
      </c>
      <c r="B4" s="141"/>
      <c r="C4" s="26" t="s">
        <v>128</v>
      </c>
      <c r="D4" s="26" t="s">
        <v>129</v>
      </c>
      <c r="E4" s="126" t="s">
        <v>130</v>
      </c>
      <c r="F4" s="126" t="s">
        <v>230</v>
      </c>
    </row>
    <row r="5" spans="1:6" ht="16" customHeight="1" x14ac:dyDescent="0.3">
      <c r="A5" s="123">
        <v>1</v>
      </c>
      <c r="B5" s="40" t="s">
        <v>203</v>
      </c>
      <c r="C5" s="27">
        <v>789.7428274565932</v>
      </c>
      <c r="D5" s="27">
        <v>911.01332921459357</v>
      </c>
      <c r="E5" s="27">
        <v>539.64552166027192</v>
      </c>
      <c r="F5" s="27">
        <v>783.17915480363115</v>
      </c>
    </row>
    <row r="6" spans="1:6" ht="16" customHeight="1" x14ac:dyDescent="0.3">
      <c r="A6" s="122">
        <v>2</v>
      </c>
      <c r="B6" s="41" t="s">
        <v>204</v>
      </c>
      <c r="C6" s="28">
        <v>249.61068780046025</v>
      </c>
      <c r="D6" s="28">
        <v>313.78243336572143</v>
      </c>
      <c r="E6" s="28">
        <v>569.02819571792179</v>
      </c>
      <c r="F6" s="28">
        <v>355.98351139075027</v>
      </c>
    </row>
    <row r="7" spans="1:6" ht="16" customHeight="1" x14ac:dyDescent="0.3">
      <c r="A7" s="123">
        <v>3</v>
      </c>
      <c r="B7" s="40" t="s">
        <v>205</v>
      </c>
      <c r="C7" s="27">
        <v>466.82627874816279</v>
      </c>
      <c r="D7" s="27">
        <v>468.96375638877987</v>
      </c>
      <c r="E7" s="27">
        <v>482.72831954239479</v>
      </c>
      <c r="F7" s="27">
        <v>472.59966365578288</v>
      </c>
    </row>
    <row r="8" spans="1:6" ht="16" customHeight="1" x14ac:dyDescent="0.3">
      <c r="A8" s="122">
        <v>4</v>
      </c>
      <c r="B8" s="41" t="s">
        <v>206</v>
      </c>
      <c r="C8" s="28">
        <v>471.50693566395933</v>
      </c>
      <c r="D8" s="28">
        <v>305.89781321438562</v>
      </c>
      <c r="E8" s="28">
        <v>370.73544879373725</v>
      </c>
      <c r="F8" s="28">
        <v>390.0760978950305</v>
      </c>
    </row>
    <row r="9" spans="1:6" ht="16" customHeight="1" x14ac:dyDescent="0.3">
      <c r="A9" s="123">
        <v>5</v>
      </c>
      <c r="B9" s="40" t="s">
        <v>207</v>
      </c>
      <c r="C9" s="27">
        <v>465.6516529553997</v>
      </c>
      <c r="D9" s="27">
        <v>452.13525018427498</v>
      </c>
      <c r="E9" s="27">
        <v>495.34518572350504</v>
      </c>
      <c r="F9" s="27">
        <v>470.73233023196798</v>
      </c>
    </row>
    <row r="10" spans="1:6" ht="16" customHeight="1" x14ac:dyDescent="0.3">
      <c r="A10" s="122">
        <v>6</v>
      </c>
      <c r="B10" s="41" t="s">
        <v>208</v>
      </c>
      <c r="C10" s="28">
        <v>485.58837888075988</v>
      </c>
      <c r="D10" s="28">
        <v>392.719908020388</v>
      </c>
      <c r="E10" s="28">
        <v>504.01526701746513</v>
      </c>
      <c r="F10" s="28">
        <v>464.73092762961221</v>
      </c>
    </row>
    <row r="11" spans="1:6" ht="16" customHeight="1" x14ac:dyDescent="0.3">
      <c r="A11" s="123">
        <v>7</v>
      </c>
      <c r="B11" s="40" t="s">
        <v>209</v>
      </c>
      <c r="C11" s="27">
        <v>593.23127784929954</v>
      </c>
      <c r="D11" s="27">
        <v>572.37518720690309</v>
      </c>
      <c r="E11" s="27">
        <v>695.03093420870789</v>
      </c>
      <c r="F11" s="27">
        <v>609.76246154588193</v>
      </c>
    </row>
    <row r="12" spans="1:6" ht="16" customHeight="1" x14ac:dyDescent="0.3">
      <c r="A12" s="122">
        <v>8</v>
      </c>
      <c r="B12" s="41" t="s">
        <v>210</v>
      </c>
      <c r="C12" s="28">
        <v>468.02128384117304</v>
      </c>
      <c r="D12" s="28">
        <v>467.50353893004137</v>
      </c>
      <c r="E12" s="28">
        <v>480.67012083926068</v>
      </c>
      <c r="F12" s="28">
        <v>471.23401342702857</v>
      </c>
    </row>
    <row r="13" spans="1:6" ht="16" customHeight="1" x14ac:dyDescent="0.3">
      <c r="A13" s="123">
        <v>9</v>
      </c>
      <c r="B13" s="40" t="s">
        <v>211</v>
      </c>
      <c r="C13" s="27">
        <v>269.38255813018526</v>
      </c>
      <c r="D13" s="27">
        <v>266.24784608728601</v>
      </c>
      <c r="E13" s="27">
        <v>267.88923370012708</v>
      </c>
      <c r="F13" s="27">
        <v>268.03403115612485</v>
      </c>
    </row>
    <row r="14" spans="1:6" ht="16" customHeight="1" x14ac:dyDescent="0.3">
      <c r="A14" s="122">
        <v>10</v>
      </c>
      <c r="B14" s="41" t="s">
        <v>212</v>
      </c>
      <c r="C14" s="28">
        <v>284.61089561943862</v>
      </c>
      <c r="D14" s="28">
        <v>316.49127409559003</v>
      </c>
      <c r="E14" s="28">
        <v>285.15516411064937</v>
      </c>
      <c r="F14" s="28">
        <v>293.0214215904806</v>
      </c>
    </row>
    <row r="15" spans="1:6" ht="16" customHeight="1" x14ac:dyDescent="0.3">
      <c r="A15" s="123">
        <v>11</v>
      </c>
      <c r="B15" s="40" t="s">
        <v>213</v>
      </c>
      <c r="C15" s="27">
        <v>486.21910339523771</v>
      </c>
      <c r="D15" s="27">
        <v>389.01102915776755</v>
      </c>
      <c r="E15" s="27">
        <v>428.29506178222016</v>
      </c>
      <c r="F15" s="27">
        <v>444.03309764889883</v>
      </c>
    </row>
    <row r="16" spans="1:6" ht="16" customHeight="1" x14ac:dyDescent="0.3">
      <c r="A16" s="122">
        <v>12</v>
      </c>
      <c r="B16" s="41" t="s">
        <v>214</v>
      </c>
      <c r="C16" s="28">
        <v>253.66130583289535</v>
      </c>
      <c r="D16" s="28">
        <v>230.15308711156388</v>
      </c>
      <c r="E16" s="28">
        <v>266.14834248525511</v>
      </c>
      <c r="F16" s="28">
        <v>251.21885919835546</v>
      </c>
    </row>
    <row r="17" spans="1:9" ht="16" customHeight="1" x14ac:dyDescent="0.3">
      <c r="A17" s="123">
        <v>13</v>
      </c>
      <c r="B17" s="40" t="s">
        <v>215</v>
      </c>
      <c r="C17" s="27">
        <v>368.78123840673828</v>
      </c>
      <c r="D17" s="27">
        <v>330.69736328341645</v>
      </c>
      <c r="E17" s="27">
        <v>270.49405214128194</v>
      </c>
      <c r="F17" s="27">
        <v>329.43412749113344</v>
      </c>
    </row>
    <row r="18" spans="1:9" ht="16" customHeight="1" x14ac:dyDescent="0.3">
      <c r="A18" s="122">
        <v>14</v>
      </c>
      <c r="B18" s="41" t="s">
        <v>216</v>
      </c>
      <c r="C18" s="28">
        <v>541.78729870566497</v>
      </c>
      <c r="D18" s="28">
        <v>261.83224352222453</v>
      </c>
      <c r="E18" s="28">
        <v>178.37053341148888</v>
      </c>
      <c r="F18" s="28">
        <v>405.06046052245949</v>
      </c>
    </row>
    <row r="19" spans="1:9" ht="16" customHeight="1" x14ac:dyDescent="0.3">
      <c r="A19" s="123">
        <v>15</v>
      </c>
      <c r="B19" s="40" t="s">
        <v>217</v>
      </c>
      <c r="C19" s="27">
        <v>269.61985116938342</v>
      </c>
      <c r="D19" s="27">
        <v>262.00034574468083</v>
      </c>
      <c r="E19" s="27">
        <v>309.67786699507377</v>
      </c>
      <c r="F19" s="27">
        <v>285.53645655504505</v>
      </c>
    </row>
    <row r="20" spans="1:9" ht="16" customHeight="1" x14ac:dyDescent="0.3">
      <c r="A20" s="122">
        <v>16</v>
      </c>
      <c r="B20" s="41" t="s">
        <v>218</v>
      </c>
      <c r="C20" s="28">
        <v>273.73139782742379</v>
      </c>
      <c r="D20" s="28">
        <v>285.95058272327981</v>
      </c>
      <c r="E20" s="28">
        <v>268.60044543429854</v>
      </c>
      <c r="F20" s="28">
        <v>275.96991606190494</v>
      </c>
      <c r="G20" s="14"/>
      <c r="H20" s="14"/>
      <c r="I20" s="14"/>
    </row>
    <row r="21" spans="1:9" ht="16" customHeight="1" x14ac:dyDescent="0.3">
      <c r="A21" s="123">
        <v>17</v>
      </c>
      <c r="B21" s="40" t="s">
        <v>219</v>
      </c>
      <c r="C21" s="27">
        <v>468.47432493215496</v>
      </c>
      <c r="D21" s="27">
        <v>499.02701125887342</v>
      </c>
      <c r="E21" s="27">
        <v>914.34402731002683</v>
      </c>
      <c r="F21" s="27">
        <v>618.37242169990918</v>
      </c>
      <c r="G21" s="14"/>
      <c r="H21" s="14"/>
      <c r="I21" s="14"/>
    </row>
    <row r="22" spans="1:9" ht="15.5" x14ac:dyDescent="0.3">
      <c r="A22" s="142" t="s">
        <v>21</v>
      </c>
      <c r="B22" s="143"/>
      <c r="C22" s="143"/>
      <c r="F22" s="86" t="s">
        <v>22</v>
      </c>
    </row>
    <row r="23" spans="1:9" ht="15.5" x14ac:dyDescent="0.3">
      <c r="A23" s="152" t="s">
        <v>251</v>
      </c>
      <c r="B23" s="139"/>
      <c r="C23" s="139"/>
      <c r="D23" s="139"/>
      <c r="F23" s="86"/>
    </row>
    <row r="24" spans="1:9" x14ac:dyDescent="0.3">
      <c r="A24" s="148" t="s">
        <v>221</v>
      </c>
      <c r="B24" s="149"/>
      <c r="C24" s="149"/>
    </row>
    <row r="25" spans="1:9" x14ac:dyDescent="0.3">
      <c r="A25" s="150" t="s">
        <v>222</v>
      </c>
      <c r="B25" s="151"/>
      <c r="C25" s="151"/>
    </row>
    <row r="26" spans="1:9" x14ac:dyDescent="0.3">
      <c r="A26" s="150" t="s">
        <v>223</v>
      </c>
      <c r="B26" s="151"/>
      <c r="C26" s="151"/>
    </row>
  </sheetData>
  <mergeCells count="7">
    <mergeCell ref="A26:C26"/>
    <mergeCell ref="A2:F2"/>
    <mergeCell ref="A4:B4"/>
    <mergeCell ref="A22:C22"/>
    <mergeCell ref="A24:C24"/>
    <mergeCell ref="A25:C25"/>
    <mergeCell ref="A23:D23"/>
  </mergeCells>
  <hyperlinks>
    <hyperlink ref="F22" location="'القائمة الرئيسية'!A1" display="العودة للقائمة الرئيسية" xr:uid="{3787A859-69F2-4239-AA56-FC82B8B580B7}"/>
  </hyperlinks>
  <pageMargins left="0.7" right="0.7" top="0.75" bottom="0.75" header="0.3" footer="0.3"/>
  <pageSetup scale="68" orientation="portrait" r:id="rId1"/>
  <headerFooter>
    <oddFooter>&amp;C_x000D_&amp;1#&amp;"Calibri"&amp;11&amp;Kffa500 CONFIDENTIAL▮▮مقيّد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CA3-3A92-49E8-B657-DEB3EFF78E8A}">
  <sheetPr>
    <tabColor theme="3" tint="0.59999389629810485"/>
  </sheetPr>
  <dimension ref="A1:L38"/>
  <sheetViews>
    <sheetView showGridLines="0" rightToLeft="1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5.58203125" customWidth="1"/>
    <col min="2" max="6" width="15.58203125" customWidth="1"/>
  </cols>
  <sheetData>
    <row r="1" spans="1:10" ht="41.5" customHeight="1" x14ac:dyDescent="0.3"/>
    <row r="2" spans="1:10" ht="46" customHeight="1" x14ac:dyDescent="0.3">
      <c r="A2" s="136" t="s">
        <v>113</v>
      </c>
      <c r="B2" s="136"/>
      <c r="C2" s="136"/>
      <c r="D2" s="136"/>
      <c r="E2" s="136"/>
      <c r="F2" s="136"/>
    </row>
    <row r="3" spans="1:10" x14ac:dyDescent="0.3">
      <c r="A3" s="17" t="s">
        <v>145</v>
      </c>
      <c r="F3" s="25" t="s">
        <v>26</v>
      </c>
    </row>
    <row r="4" spans="1:10" ht="35.15" customHeight="1" x14ac:dyDescent="0.3">
      <c r="A4" s="140" t="s">
        <v>29</v>
      </c>
      <c r="B4" s="141"/>
      <c r="C4" s="26" t="s">
        <v>128</v>
      </c>
      <c r="D4" s="26" t="s">
        <v>129</v>
      </c>
      <c r="E4" s="26" t="s">
        <v>130</v>
      </c>
      <c r="F4" s="18" t="s">
        <v>47</v>
      </c>
      <c r="G4" s="144"/>
      <c r="H4" s="145"/>
      <c r="I4" s="145"/>
      <c r="J4" s="145"/>
    </row>
    <row r="5" spans="1:10" ht="16" customHeight="1" x14ac:dyDescent="0.5">
      <c r="A5" s="19">
        <v>1</v>
      </c>
      <c r="B5" s="40" t="s">
        <v>32</v>
      </c>
      <c r="C5" s="68">
        <v>2.3434187765371912</v>
      </c>
      <c r="D5" s="69">
        <v>2.252105424665007</v>
      </c>
      <c r="E5" s="69">
        <v>2.1535398042621701</v>
      </c>
      <c r="F5" s="33">
        <v>2.2608635029641859</v>
      </c>
    </row>
    <row r="6" spans="1:10" ht="16" customHeight="1" x14ac:dyDescent="0.5">
      <c r="A6" s="21">
        <v>2</v>
      </c>
      <c r="B6" s="41" t="s">
        <v>33</v>
      </c>
      <c r="C6" s="70">
        <v>2.098709688142316</v>
      </c>
      <c r="D6" s="71">
        <v>2.0915292697295209</v>
      </c>
      <c r="E6" s="71">
        <v>1.961651837482254</v>
      </c>
      <c r="F6" s="34">
        <v>2.0461714490388818</v>
      </c>
    </row>
    <row r="7" spans="1:10" ht="16" customHeight="1" x14ac:dyDescent="0.5">
      <c r="A7" s="19">
        <v>3</v>
      </c>
      <c r="B7" s="40" t="s">
        <v>34</v>
      </c>
      <c r="C7" s="68">
        <v>2.603063450153337</v>
      </c>
      <c r="D7" s="69">
        <v>2.827875772995915</v>
      </c>
      <c r="E7" s="69">
        <v>2.7761270882599738</v>
      </c>
      <c r="F7" s="33">
        <v>2.7231168434709612</v>
      </c>
    </row>
    <row r="8" spans="1:10" ht="16" customHeight="1" x14ac:dyDescent="0.5">
      <c r="A8" s="21">
        <v>4</v>
      </c>
      <c r="B8" s="41" t="s">
        <v>35</v>
      </c>
      <c r="C8" s="70">
        <v>1.8099320561047449</v>
      </c>
      <c r="D8" s="71">
        <v>1.793361832941063</v>
      </c>
      <c r="E8" s="71">
        <v>1.7449069324344131</v>
      </c>
      <c r="F8" s="34">
        <v>1.7831510988677599</v>
      </c>
    </row>
    <row r="9" spans="1:10" ht="16" customHeight="1" x14ac:dyDescent="0.5">
      <c r="A9" s="19">
        <v>5</v>
      </c>
      <c r="B9" s="40" t="s">
        <v>36</v>
      </c>
      <c r="C9" s="68">
        <v>2.1497214270323508</v>
      </c>
      <c r="D9" s="69">
        <v>2.1813253083987152</v>
      </c>
      <c r="E9" s="69">
        <v>2.142791004525515</v>
      </c>
      <c r="F9" s="33">
        <v>2.1553126614126001</v>
      </c>
    </row>
    <row r="10" spans="1:10" ht="16" customHeight="1" x14ac:dyDescent="0.5">
      <c r="A10" s="21">
        <v>6</v>
      </c>
      <c r="B10" s="41" t="s">
        <v>37</v>
      </c>
      <c r="C10" s="70">
        <v>2.022878773450147</v>
      </c>
      <c r="D10" s="71">
        <v>2.0026377193872369</v>
      </c>
      <c r="E10" s="71">
        <v>1.8343573259551611</v>
      </c>
      <c r="F10" s="34">
        <v>1.9404529189583199</v>
      </c>
    </row>
    <row r="11" spans="1:10" ht="16" customHeight="1" x14ac:dyDescent="0.5">
      <c r="A11" s="19">
        <v>7</v>
      </c>
      <c r="B11" s="40" t="s">
        <v>38</v>
      </c>
      <c r="C11" s="68">
        <v>1.936978992997666</v>
      </c>
      <c r="D11" s="69">
        <v>1.9523809523809521</v>
      </c>
      <c r="E11" s="69">
        <v>1.907422979894503</v>
      </c>
      <c r="F11" s="33">
        <v>1.9311628149073501</v>
      </c>
    </row>
    <row r="12" spans="1:10" ht="16" customHeight="1" x14ac:dyDescent="0.5">
      <c r="A12" s="21">
        <v>8</v>
      </c>
      <c r="B12" s="41" t="s">
        <v>39</v>
      </c>
      <c r="C12" s="70">
        <v>1.7910780970936839</v>
      </c>
      <c r="D12" s="71">
        <v>1.854029017096928</v>
      </c>
      <c r="E12" s="71">
        <v>1.9174975784855559</v>
      </c>
      <c r="F12" s="34">
        <v>1.8458359710206089</v>
      </c>
    </row>
    <row r="13" spans="1:10" ht="16" customHeight="1" x14ac:dyDescent="0.5">
      <c r="A13" s="19">
        <v>9</v>
      </c>
      <c r="B13" s="40" t="s">
        <v>40</v>
      </c>
      <c r="C13" s="68">
        <v>1.9877560631033671</v>
      </c>
      <c r="D13" s="69">
        <v>1.790406105205778</v>
      </c>
      <c r="E13" s="69">
        <v>1.821444695259594</v>
      </c>
      <c r="F13" s="33">
        <v>1.8671526933981371</v>
      </c>
    </row>
    <row r="14" spans="1:10" ht="16" customHeight="1" x14ac:dyDescent="0.5">
      <c r="A14" s="21">
        <v>10</v>
      </c>
      <c r="B14" s="41" t="s">
        <v>41</v>
      </c>
      <c r="C14" s="70">
        <v>1.773505686326369</v>
      </c>
      <c r="D14" s="71">
        <v>2.0521005320124752</v>
      </c>
      <c r="E14" s="71">
        <v>1.813824419778002</v>
      </c>
      <c r="F14" s="34">
        <v>1.852548171106108</v>
      </c>
    </row>
    <row r="15" spans="1:10" ht="16" customHeight="1" x14ac:dyDescent="0.5">
      <c r="A15" s="19">
        <v>11</v>
      </c>
      <c r="B15" s="40" t="s">
        <v>42</v>
      </c>
      <c r="C15" s="68">
        <v>2.447764497565295</v>
      </c>
      <c r="D15" s="69">
        <v>2.2359314631278351</v>
      </c>
      <c r="E15" s="69">
        <v>2.399223577879892</v>
      </c>
      <c r="F15" s="33">
        <v>2.365448243264535</v>
      </c>
    </row>
    <row r="16" spans="1:10" ht="16" customHeight="1" x14ac:dyDescent="0.5">
      <c r="A16" s="21">
        <v>12</v>
      </c>
      <c r="B16" s="41" t="s">
        <v>43</v>
      </c>
      <c r="C16" s="70">
        <v>2.348029392117569</v>
      </c>
      <c r="D16" s="71">
        <v>2.2197076850542201</v>
      </c>
      <c r="E16" s="71">
        <v>1.8837547549787419</v>
      </c>
      <c r="F16" s="34">
        <v>2.1045959622306851</v>
      </c>
    </row>
    <row r="17" spans="1:12" ht="16" customHeight="1" x14ac:dyDescent="0.5">
      <c r="A17" s="19">
        <v>13</v>
      </c>
      <c r="B17" s="40" t="s">
        <v>44</v>
      </c>
      <c r="C17" s="68">
        <v>2.0445962956302819</v>
      </c>
      <c r="D17" s="69">
        <v>1.982264844981608</v>
      </c>
      <c r="E17" s="69">
        <v>1.9003562560725471</v>
      </c>
      <c r="F17" s="33">
        <v>1.9781040148592659</v>
      </c>
    </row>
    <row r="18" spans="1:12" ht="15.65" customHeight="1" x14ac:dyDescent="0.3">
      <c r="A18" s="142" t="s">
        <v>21</v>
      </c>
      <c r="B18" s="143"/>
      <c r="C18" s="143"/>
      <c r="D18" s="143"/>
      <c r="E18" s="146" t="s">
        <v>22</v>
      </c>
      <c r="F18" s="147"/>
    </row>
    <row r="19" spans="1:12" ht="16" x14ac:dyDescent="0.5">
      <c r="A19" s="13"/>
    </row>
    <row r="20" spans="1:12" ht="16" x14ac:dyDescent="0.5">
      <c r="B20" s="13"/>
      <c r="H20" s="76"/>
      <c r="I20" s="76"/>
      <c r="J20" s="76"/>
    </row>
    <row r="21" spans="1:12" x14ac:dyDescent="0.3">
      <c r="G21" s="76"/>
      <c r="H21" s="76"/>
      <c r="I21" s="76"/>
      <c r="J21" s="76"/>
    </row>
    <row r="22" spans="1:12" x14ac:dyDescent="0.3">
      <c r="G22" s="76"/>
      <c r="H22" s="76"/>
      <c r="I22" s="76"/>
      <c r="J22" s="76"/>
    </row>
    <row r="23" spans="1:12" x14ac:dyDescent="0.3">
      <c r="G23" s="76"/>
      <c r="H23" s="76"/>
      <c r="I23" s="76"/>
      <c r="J23" s="76"/>
    </row>
    <row r="24" spans="1:12" ht="27.5" x14ac:dyDescent="0.55000000000000004">
      <c r="B24" s="11"/>
      <c r="G24" s="76"/>
      <c r="H24" s="76"/>
      <c r="I24" s="76"/>
      <c r="J24" s="76"/>
    </row>
    <row r="25" spans="1:12" x14ac:dyDescent="0.3">
      <c r="G25" s="76"/>
      <c r="H25" s="76"/>
      <c r="I25" s="76"/>
      <c r="J25" s="76"/>
    </row>
    <row r="26" spans="1:12" x14ac:dyDescent="0.3">
      <c r="G26" s="76"/>
      <c r="H26" s="76"/>
      <c r="I26" s="76"/>
      <c r="J26" s="76"/>
      <c r="K26" s="14"/>
      <c r="L26" s="14"/>
    </row>
    <row r="27" spans="1:12" x14ac:dyDescent="0.3">
      <c r="G27" s="76"/>
      <c r="H27" s="76"/>
      <c r="I27" s="76"/>
      <c r="J27" s="76"/>
      <c r="K27" s="14"/>
      <c r="L27" s="14"/>
    </row>
    <row r="28" spans="1:12" x14ac:dyDescent="0.3">
      <c r="G28" s="76"/>
      <c r="H28" s="76"/>
      <c r="I28" s="76"/>
      <c r="J28" s="76"/>
      <c r="K28" s="14"/>
      <c r="L28" s="14"/>
    </row>
    <row r="29" spans="1:12" x14ac:dyDescent="0.3">
      <c r="G29" s="76"/>
      <c r="H29" s="76"/>
      <c r="I29" s="76"/>
      <c r="J29" s="76"/>
      <c r="K29" s="14"/>
      <c r="L29" s="14"/>
    </row>
    <row r="30" spans="1:12" x14ac:dyDescent="0.3">
      <c r="G30" s="76"/>
      <c r="H30" s="76"/>
      <c r="I30" s="76"/>
      <c r="J30" s="76"/>
      <c r="K30" s="14"/>
      <c r="L30" s="14"/>
    </row>
    <row r="31" spans="1:12" x14ac:dyDescent="0.3">
      <c r="G31" s="76"/>
      <c r="H31" s="76"/>
      <c r="I31" s="76"/>
      <c r="J31" s="76"/>
      <c r="K31" s="14"/>
      <c r="L31" s="14"/>
    </row>
    <row r="32" spans="1:12" x14ac:dyDescent="0.3">
      <c r="G32" s="76"/>
      <c r="H32" s="76"/>
      <c r="I32" s="76"/>
      <c r="J32" s="76"/>
      <c r="K32" s="14"/>
      <c r="L32" s="14"/>
    </row>
    <row r="33" spans="9:12" x14ac:dyDescent="0.3">
      <c r="I33" s="8"/>
      <c r="J33" s="14"/>
      <c r="K33" s="14"/>
      <c r="L33" s="14"/>
    </row>
    <row r="34" spans="9:12" x14ac:dyDescent="0.3">
      <c r="I34" s="8"/>
      <c r="J34" s="14"/>
      <c r="K34" s="14"/>
      <c r="L34" s="14"/>
    </row>
    <row r="35" spans="9:12" x14ac:dyDescent="0.3">
      <c r="I35" s="8"/>
      <c r="J35" s="14"/>
      <c r="K35" s="14"/>
      <c r="L35" s="14"/>
    </row>
    <row r="36" spans="9:12" x14ac:dyDescent="0.3">
      <c r="I36" s="8"/>
      <c r="J36" s="14"/>
      <c r="K36" s="14"/>
      <c r="L36" s="14"/>
    </row>
    <row r="37" spans="9:12" x14ac:dyDescent="0.3">
      <c r="I37" s="8"/>
      <c r="J37" s="14"/>
      <c r="K37" s="14"/>
      <c r="L37" s="14"/>
    </row>
    <row r="38" spans="9:12" x14ac:dyDescent="0.3">
      <c r="I38" s="8"/>
      <c r="J38" s="14"/>
      <c r="K38" s="14"/>
      <c r="L38" s="14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D22CA69B-4D60-483E-95CD-4510D7CA012C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C3-BF28-43A7-80D0-FE14519CE2A0}">
  <sheetPr>
    <tabColor theme="3" tint="0.59999389629810485"/>
  </sheetPr>
  <dimension ref="A1:L40"/>
  <sheetViews>
    <sheetView showGridLines="0" rightToLeft="1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5.58203125" customWidth="1"/>
    <col min="2" max="6" width="15.58203125" customWidth="1"/>
  </cols>
  <sheetData>
    <row r="1" spans="1:10" ht="48.65" customHeight="1" x14ac:dyDescent="0.3"/>
    <row r="2" spans="1:10" ht="46" customHeight="1" x14ac:dyDescent="0.3">
      <c r="A2" s="136" t="s">
        <v>112</v>
      </c>
      <c r="B2" s="136"/>
      <c r="C2" s="136"/>
      <c r="D2" s="136"/>
      <c r="E2" s="136"/>
      <c r="F2" s="136"/>
    </row>
    <row r="3" spans="1:10" x14ac:dyDescent="0.3">
      <c r="A3" s="17" t="s">
        <v>146</v>
      </c>
      <c r="F3" s="25" t="s">
        <v>26</v>
      </c>
    </row>
    <row r="4" spans="1:10" ht="35.15" customHeight="1" x14ac:dyDescent="0.3">
      <c r="A4" s="140" t="s">
        <v>29</v>
      </c>
      <c r="B4" s="141"/>
      <c r="C4" s="26" t="s">
        <v>128</v>
      </c>
      <c r="D4" s="26" t="s">
        <v>129</v>
      </c>
      <c r="E4" s="26" t="s">
        <v>130</v>
      </c>
      <c r="F4" s="18" t="s">
        <v>47</v>
      </c>
      <c r="G4" s="144"/>
      <c r="H4" s="145"/>
      <c r="I4" s="145"/>
      <c r="J4" s="145"/>
    </row>
    <row r="5" spans="1:10" ht="16" customHeight="1" x14ac:dyDescent="0.5">
      <c r="A5" s="19">
        <v>1</v>
      </c>
      <c r="B5" s="40" t="s">
        <v>32</v>
      </c>
      <c r="C5" s="68">
        <v>2.7104111758825291</v>
      </c>
      <c r="D5" s="69">
        <v>2.4824399979264942</v>
      </c>
      <c r="E5" s="69">
        <v>1.962822811909972</v>
      </c>
      <c r="F5" s="33">
        <v>2.4568010469158952</v>
      </c>
    </row>
    <row r="6" spans="1:10" ht="16" customHeight="1" x14ac:dyDescent="0.5">
      <c r="A6" s="21">
        <v>2</v>
      </c>
      <c r="B6" s="41" t="s">
        <v>33</v>
      </c>
      <c r="C6" s="70">
        <v>4.755352270057732</v>
      </c>
      <c r="D6" s="71">
        <v>6.6542578709329607</v>
      </c>
      <c r="E6" s="71">
        <v>4.0674294069629529</v>
      </c>
      <c r="F6" s="34">
        <v>5.1725089719127872</v>
      </c>
    </row>
    <row r="7" spans="1:10" ht="16" customHeight="1" x14ac:dyDescent="0.5">
      <c r="A7" s="19">
        <v>3</v>
      </c>
      <c r="B7" s="40" t="s">
        <v>34</v>
      </c>
      <c r="C7" s="68">
        <v>3.4015459499064571</v>
      </c>
      <c r="D7" s="69">
        <v>3.5644903561950052</v>
      </c>
      <c r="E7" s="69">
        <v>3.489380077216051</v>
      </c>
      <c r="F7" s="33">
        <v>3.479969206834904</v>
      </c>
    </row>
    <row r="8" spans="1:10" ht="16" customHeight="1" x14ac:dyDescent="0.5">
      <c r="A8" s="21">
        <v>4</v>
      </c>
      <c r="B8" s="41" t="s">
        <v>35</v>
      </c>
      <c r="C8" s="70">
        <v>1.6838957908399781</v>
      </c>
      <c r="D8" s="71">
        <v>1.8117095353133441</v>
      </c>
      <c r="E8" s="71">
        <v>1.758664066922448</v>
      </c>
      <c r="F8" s="34">
        <v>1.741856630129013</v>
      </c>
    </row>
    <row r="9" spans="1:10" ht="16" customHeight="1" x14ac:dyDescent="0.5">
      <c r="A9" s="19">
        <v>5</v>
      </c>
      <c r="B9" s="40" t="s">
        <v>36</v>
      </c>
      <c r="C9" s="68">
        <v>2.225288676819039</v>
      </c>
      <c r="D9" s="69">
        <v>2.155434382431666</v>
      </c>
      <c r="E9" s="69">
        <v>2.193494064117985</v>
      </c>
      <c r="F9" s="33">
        <v>2.196192418055086</v>
      </c>
    </row>
    <row r="10" spans="1:10" ht="16" customHeight="1" x14ac:dyDescent="0.5">
      <c r="A10" s="21">
        <v>6</v>
      </c>
      <c r="B10" s="41" t="s">
        <v>37</v>
      </c>
      <c r="C10" s="70">
        <v>1.751245030341076</v>
      </c>
      <c r="D10" s="71">
        <v>1.6237743614574509</v>
      </c>
      <c r="E10" s="71">
        <v>1.684355865049826</v>
      </c>
      <c r="F10" s="34">
        <v>1.693489694819889</v>
      </c>
    </row>
    <row r="11" spans="1:10" ht="16" customHeight="1" x14ac:dyDescent="0.5">
      <c r="A11" s="19">
        <v>7</v>
      </c>
      <c r="B11" s="40" t="s">
        <v>38</v>
      </c>
      <c r="C11" s="68">
        <v>2.3252255651994922</v>
      </c>
      <c r="D11" s="69">
        <v>1.998924070089148</v>
      </c>
      <c r="E11" s="69">
        <v>2.6183433446065321</v>
      </c>
      <c r="F11" s="33">
        <v>2.3170215251613659</v>
      </c>
    </row>
    <row r="12" spans="1:10" ht="16" customHeight="1" x14ac:dyDescent="0.5">
      <c r="A12" s="21">
        <v>8</v>
      </c>
      <c r="B12" s="41" t="s">
        <v>39</v>
      </c>
      <c r="C12" s="70">
        <v>1.8296060485475529</v>
      </c>
      <c r="D12" s="71">
        <v>1.754116355653129</v>
      </c>
      <c r="E12" s="71">
        <v>1.659946949602122</v>
      </c>
      <c r="F12" s="34">
        <v>1.7625423968343701</v>
      </c>
    </row>
    <row r="13" spans="1:10" ht="16" customHeight="1" x14ac:dyDescent="0.5">
      <c r="A13" s="19">
        <v>9</v>
      </c>
      <c r="B13" s="40" t="s">
        <v>40</v>
      </c>
      <c r="C13" s="68">
        <v>1.994864999171774</v>
      </c>
      <c r="D13" s="69">
        <v>1.782473586078309</v>
      </c>
      <c r="E13" s="69">
        <v>1.848056537102474</v>
      </c>
      <c r="F13" s="33">
        <v>1.878432049732343</v>
      </c>
    </row>
    <row r="14" spans="1:10" ht="16" customHeight="1" x14ac:dyDescent="0.5">
      <c r="A14" s="21">
        <v>10</v>
      </c>
      <c r="B14" s="41" t="s">
        <v>41</v>
      </c>
      <c r="C14" s="70">
        <v>1.7160686427457099</v>
      </c>
      <c r="D14" s="71">
        <v>1.7427249723232641</v>
      </c>
      <c r="E14" s="71">
        <v>1.870077458829656</v>
      </c>
      <c r="F14" s="34">
        <v>1.7700640523663229</v>
      </c>
    </row>
    <row r="15" spans="1:10" ht="16" customHeight="1" x14ac:dyDescent="0.5">
      <c r="A15" s="19">
        <v>11</v>
      </c>
      <c r="B15" s="40" t="s">
        <v>42</v>
      </c>
      <c r="C15" s="68">
        <v>3.1839956939086749</v>
      </c>
      <c r="D15" s="69">
        <v>1.495832465096895</v>
      </c>
      <c r="E15" s="69">
        <v>1.6624975947662111</v>
      </c>
      <c r="F15" s="33">
        <v>2.1548911298092359</v>
      </c>
    </row>
    <row r="16" spans="1:10" ht="16" customHeight="1" x14ac:dyDescent="0.5">
      <c r="A16" s="21">
        <v>12</v>
      </c>
      <c r="B16" s="41" t="s">
        <v>43</v>
      </c>
      <c r="C16" s="70">
        <v>1.683877252800779</v>
      </c>
      <c r="D16" s="71">
        <v>1.7753338570306361</v>
      </c>
      <c r="E16" s="71">
        <v>1.5717637856863509</v>
      </c>
      <c r="F16" s="34">
        <v>1.6549379568247491</v>
      </c>
    </row>
    <row r="17" spans="1:12" ht="16" customHeight="1" x14ac:dyDescent="0.5">
      <c r="A17" s="19">
        <v>13</v>
      </c>
      <c r="B17" s="40" t="s">
        <v>44</v>
      </c>
      <c r="C17" s="68">
        <v>2.0866183963529101</v>
      </c>
      <c r="D17" s="69">
        <v>1.77643400138217</v>
      </c>
      <c r="E17" s="69">
        <v>1.9582841401023221</v>
      </c>
      <c r="F17" s="33">
        <v>1.9530772588389349</v>
      </c>
    </row>
    <row r="18" spans="1:12" ht="15.65" customHeight="1" x14ac:dyDescent="0.3">
      <c r="A18" s="142" t="s">
        <v>21</v>
      </c>
      <c r="B18" s="143"/>
      <c r="C18" s="143"/>
      <c r="D18" s="143"/>
      <c r="E18" s="146" t="s">
        <v>22</v>
      </c>
      <c r="F18" s="147"/>
    </row>
    <row r="19" spans="1:12" ht="16" x14ac:dyDescent="0.5">
      <c r="A19" s="13"/>
    </row>
    <row r="20" spans="1:12" ht="16" x14ac:dyDescent="0.5">
      <c r="A20" s="153"/>
      <c r="B20" s="153"/>
    </row>
    <row r="23" spans="1:12" ht="27.5" x14ac:dyDescent="0.55000000000000004">
      <c r="B23" s="11"/>
    </row>
    <row r="28" spans="1:12" x14ac:dyDescent="0.3">
      <c r="K28" s="14"/>
      <c r="L28" s="14"/>
    </row>
    <row r="29" spans="1:12" x14ac:dyDescent="0.3">
      <c r="K29" s="14"/>
      <c r="L29" s="14"/>
    </row>
    <row r="30" spans="1:12" x14ac:dyDescent="0.3">
      <c r="K30" s="14"/>
      <c r="L30" s="14"/>
    </row>
    <row r="31" spans="1:12" x14ac:dyDescent="0.3">
      <c r="K31" s="14"/>
      <c r="L31" s="14"/>
    </row>
    <row r="32" spans="1:12" x14ac:dyDescent="0.3">
      <c r="K32" s="14"/>
      <c r="L32" s="14"/>
    </row>
    <row r="33" spans="9:12" x14ac:dyDescent="0.3">
      <c r="K33" s="14"/>
      <c r="L33" s="14"/>
    </row>
    <row r="34" spans="9:12" x14ac:dyDescent="0.3">
      <c r="I34" s="8"/>
      <c r="J34" s="14"/>
      <c r="K34" s="14"/>
      <c r="L34" s="14"/>
    </row>
    <row r="35" spans="9:12" x14ac:dyDescent="0.3">
      <c r="I35" s="8"/>
      <c r="J35" s="14"/>
      <c r="K35" s="14"/>
      <c r="L35" s="14"/>
    </row>
    <row r="36" spans="9:12" x14ac:dyDescent="0.3">
      <c r="I36" s="8"/>
      <c r="J36" s="14"/>
      <c r="K36" s="14"/>
      <c r="L36" s="14"/>
    </row>
    <row r="37" spans="9:12" x14ac:dyDescent="0.3">
      <c r="I37" s="8"/>
      <c r="J37" s="14"/>
      <c r="K37" s="14"/>
      <c r="L37" s="14"/>
    </row>
    <row r="38" spans="9:12" x14ac:dyDescent="0.3">
      <c r="I38" s="8"/>
      <c r="J38" s="14"/>
      <c r="K38" s="14"/>
      <c r="L38" s="14"/>
    </row>
    <row r="39" spans="9:12" x14ac:dyDescent="0.3">
      <c r="I39" s="8"/>
      <c r="J39" s="14"/>
      <c r="K39" s="14"/>
      <c r="L39" s="14"/>
    </row>
    <row r="40" spans="9:12" x14ac:dyDescent="0.3">
      <c r="I40" s="8"/>
      <c r="J40" s="14"/>
      <c r="K40" s="14"/>
      <c r="L40" s="14"/>
    </row>
  </sheetData>
  <mergeCells count="6">
    <mergeCell ref="G4:J4"/>
    <mergeCell ref="A4:B4"/>
    <mergeCell ref="A20:B20"/>
    <mergeCell ref="A2:F2"/>
    <mergeCell ref="A18:D18"/>
    <mergeCell ref="E18:F18"/>
  </mergeCells>
  <hyperlinks>
    <hyperlink ref="E18" location="'القائمة الرئيسية'!A1" display="العودة للقائمة الرئيسية" xr:uid="{69D534A5-257A-4AA9-8BC4-A28A14529284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7647D-D1ED-4A9E-977F-3B86095A05BF}">
  <sheetPr>
    <tabColor theme="3" tint="0.59999389629810485"/>
  </sheetPr>
  <dimension ref="A1:K25"/>
  <sheetViews>
    <sheetView showGridLines="0" rightToLeft="1" view="pageBreakPreview" zoomScaleNormal="100" zoomScaleSheetLayoutView="100" workbookViewId="0">
      <selection activeCell="A2" sqref="A2:E2"/>
    </sheetView>
  </sheetViews>
  <sheetFormatPr defaultColWidth="8.75" defaultRowHeight="14" x14ac:dyDescent="0.3"/>
  <cols>
    <col min="1" max="1" width="5.58203125" customWidth="1"/>
    <col min="2" max="2" width="24.58203125" customWidth="1"/>
    <col min="3" max="4" width="20.58203125" customWidth="1"/>
    <col min="5" max="6" width="24.58203125" customWidth="1"/>
    <col min="7" max="8" width="15.58203125" customWidth="1"/>
  </cols>
  <sheetData>
    <row r="1" spans="1:8" ht="41.5" customHeight="1" x14ac:dyDescent="0.3"/>
    <row r="2" spans="1:8" ht="46" customHeight="1" x14ac:dyDescent="0.3">
      <c r="A2" s="136" t="s">
        <v>228</v>
      </c>
      <c r="B2" s="136"/>
      <c r="C2" s="136"/>
      <c r="D2" s="136"/>
      <c r="E2" s="136"/>
      <c r="F2" s="81"/>
      <c r="G2" s="81"/>
      <c r="H2" s="81"/>
    </row>
    <row r="3" spans="1:8" x14ac:dyDescent="0.3">
      <c r="A3" s="17" t="s">
        <v>147</v>
      </c>
      <c r="E3" s="25" t="s">
        <v>26</v>
      </c>
    </row>
    <row r="4" spans="1:8" ht="35.15" customHeight="1" x14ac:dyDescent="0.3">
      <c r="A4" s="140" t="s">
        <v>196</v>
      </c>
      <c r="B4" s="141"/>
      <c r="C4" s="26" t="s">
        <v>220</v>
      </c>
      <c r="D4" s="26" t="s">
        <v>55</v>
      </c>
      <c r="E4" s="126" t="s">
        <v>225</v>
      </c>
    </row>
    <row r="5" spans="1:8" ht="16" customHeight="1" x14ac:dyDescent="0.3">
      <c r="A5" s="123">
        <v>1</v>
      </c>
      <c r="B5" s="40" t="s">
        <v>203</v>
      </c>
      <c r="C5" s="90">
        <v>2.2748010337295201</v>
      </c>
      <c r="D5" s="90">
        <v>2.4733148783907937</v>
      </c>
      <c r="E5" s="90">
        <v>2.3712646840272442</v>
      </c>
    </row>
    <row r="6" spans="1:8" ht="16" customHeight="1" x14ac:dyDescent="0.3">
      <c r="A6" s="122">
        <v>2</v>
      </c>
      <c r="B6" s="41" t="s">
        <v>204</v>
      </c>
      <c r="C6" s="91">
        <v>4.1433541857032399</v>
      </c>
      <c r="D6" s="91">
        <v>5.6208945812966151</v>
      </c>
      <c r="E6" s="91">
        <v>5.6104165690525063</v>
      </c>
    </row>
    <row r="7" spans="1:8" ht="16" customHeight="1" x14ac:dyDescent="0.3">
      <c r="A7" s="123">
        <v>3</v>
      </c>
      <c r="B7" s="40" t="s">
        <v>205</v>
      </c>
      <c r="C7" s="90">
        <v>2.021532828988112</v>
      </c>
      <c r="D7" s="90">
        <v>2.2264869069025131</v>
      </c>
      <c r="E7" s="90">
        <v>2.1469514795520466</v>
      </c>
    </row>
    <row r="8" spans="1:8" ht="16" customHeight="1" x14ac:dyDescent="0.3">
      <c r="A8" s="122">
        <v>4</v>
      </c>
      <c r="B8" s="41" t="s">
        <v>206</v>
      </c>
      <c r="C8" s="91">
        <v>1.5972560774754596</v>
      </c>
      <c r="D8" s="91">
        <v>1.6937062937062937</v>
      </c>
      <c r="E8" s="91">
        <v>1.6278770437900818</v>
      </c>
    </row>
    <row r="9" spans="1:8" ht="16" customHeight="1" x14ac:dyDescent="0.3">
      <c r="A9" s="123">
        <v>5</v>
      </c>
      <c r="B9" s="40" t="s">
        <v>207</v>
      </c>
      <c r="C9" s="90">
        <v>2.7987325353000037</v>
      </c>
      <c r="D9" s="90">
        <v>3.4929485974982675</v>
      </c>
      <c r="E9" s="90">
        <v>3.4627797961499573</v>
      </c>
    </row>
    <row r="10" spans="1:8" ht="16" customHeight="1" x14ac:dyDescent="0.3">
      <c r="A10" s="122">
        <v>6</v>
      </c>
      <c r="B10" s="41" t="s">
        <v>208</v>
      </c>
      <c r="C10" s="91">
        <v>1.7599021235189742</v>
      </c>
      <c r="D10" s="91">
        <v>1.7878334757429033</v>
      </c>
      <c r="E10" s="91">
        <v>1.7711745229279408</v>
      </c>
    </row>
    <row r="11" spans="1:8" ht="16" customHeight="1" x14ac:dyDescent="0.3">
      <c r="A11" s="123">
        <v>7</v>
      </c>
      <c r="B11" s="40" t="s">
        <v>209</v>
      </c>
      <c r="C11" s="90">
        <v>1.8300131571632414</v>
      </c>
      <c r="D11" s="90">
        <v>1.6969518604162288</v>
      </c>
      <c r="E11" s="90">
        <v>1.7893064773370375</v>
      </c>
    </row>
    <row r="12" spans="1:8" ht="16" customHeight="1" x14ac:dyDescent="0.3">
      <c r="A12" s="122">
        <v>8</v>
      </c>
      <c r="B12" s="41" t="s">
        <v>210</v>
      </c>
      <c r="C12" s="91">
        <v>2.3103858457771773</v>
      </c>
      <c r="D12" s="91">
        <v>2.2283917413345908</v>
      </c>
      <c r="E12" s="91">
        <v>2.2603294632052937</v>
      </c>
    </row>
    <row r="13" spans="1:8" ht="16" customHeight="1" x14ac:dyDescent="0.3">
      <c r="A13" s="123">
        <v>9</v>
      </c>
      <c r="B13" s="40" t="s">
        <v>211</v>
      </c>
      <c r="C13" s="90">
        <v>2.006049926578561</v>
      </c>
      <c r="D13" s="90">
        <v>1.7058562126862067</v>
      </c>
      <c r="E13" s="90">
        <v>1.8925424818456773</v>
      </c>
    </row>
    <row r="14" spans="1:8" ht="16" customHeight="1" x14ac:dyDescent="0.3">
      <c r="A14" s="122">
        <v>10</v>
      </c>
      <c r="B14" s="41" t="s">
        <v>212</v>
      </c>
      <c r="C14" s="91">
        <v>1.8907885791978245</v>
      </c>
      <c r="D14" s="91">
        <v>2.1990427270604718</v>
      </c>
      <c r="E14" s="91">
        <v>2.0566390302116702</v>
      </c>
    </row>
    <row r="15" spans="1:8" ht="16" customHeight="1" x14ac:dyDescent="0.3">
      <c r="A15" s="123">
        <v>11</v>
      </c>
      <c r="B15" s="40" t="s">
        <v>213</v>
      </c>
      <c r="C15" s="90">
        <v>1.8333178464569124</v>
      </c>
      <c r="D15" s="90">
        <v>1.7417432331760616</v>
      </c>
      <c r="E15" s="90">
        <v>1.8018366301617113</v>
      </c>
    </row>
    <row r="16" spans="1:8" ht="16" customHeight="1" x14ac:dyDescent="0.3">
      <c r="A16" s="122">
        <v>12</v>
      </c>
      <c r="B16" s="41" t="s">
        <v>214</v>
      </c>
      <c r="C16" s="91">
        <v>1.5663033605812897</v>
      </c>
      <c r="D16" s="91">
        <v>1.6804206194993714</v>
      </c>
      <c r="E16" s="91">
        <v>1.6422109024557134</v>
      </c>
    </row>
    <row r="17" spans="1:11" ht="16" customHeight="1" x14ac:dyDescent="0.3">
      <c r="A17" s="123">
        <v>13</v>
      </c>
      <c r="B17" s="40" t="s">
        <v>215</v>
      </c>
      <c r="C17" s="90">
        <v>1.8640702232827679</v>
      </c>
      <c r="D17" s="90">
        <v>1.880556493360342</v>
      </c>
      <c r="E17" s="90">
        <v>1.8750964342835639</v>
      </c>
    </row>
    <row r="18" spans="1:11" ht="16" customHeight="1" x14ac:dyDescent="0.3">
      <c r="A18" s="122">
        <v>14</v>
      </c>
      <c r="B18" s="41" t="s">
        <v>216</v>
      </c>
      <c r="C18" s="91">
        <v>3.0674963188144209</v>
      </c>
      <c r="D18" s="91">
        <v>2.4520408634955855</v>
      </c>
      <c r="E18" s="91">
        <v>2.7555873119992502</v>
      </c>
    </row>
    <row r="19" spans="1:11" ht="16" customHeight="1" x14ac:dyDescent="0.3">
      <c r="A19" s="123">
        <v>15</v>
      </c>
      <c r="B19" s="40" t="s">
        <v>217</v>
      </c>
      <c r="C19" s="90">
        <v>2.0779800516147033</v>
      </c>
      <c r="D19" s="90">
        <v>1.6115569823434992</v>
      </c>
      <c r="E19" s="90">
        <v>1.981521438450899</v>
      </c>
    </row>
    <row r="20" spans="1:11" ht="16" customHeight="1" x14ac:dyDescent="0.3">
      <c r="A20" s="122">
        <v>16</v>
      </c>
      <c r="B20" s="41" t="s">
        <v>218</v>
      </c>
      <c r="C20" s="91">
        <v>2.0259036591701922</v>
      </c>
      <c r="D20" s="91">
        <v>1.9792964147449925</v>
      </c>
      <c r="E20" s="91">
        <v>2.0116410837539918</v>
      </c>
    </row>
    <row r="21" spans="1:11" ht="16" customHeight="1" x14ac:dyDescent="0.3">
      <c r="A21" s="123">
        <v>17</v>
      </c>
      <c r="B21" s="40" t="s">
        <v>219</v>
      </c>
      <c r="C21" s="90">
        <v>2.0116293984351619</v>
      </c>
      <c r="D21" s="90">
        <v>1.988555697224514</v>
      </c>
      <c r="E21" s="90">
        <v>2.0021909046775996</v>
      </c>
    </row>
    <row r="22" spans="1:11" ht="15.5" x14ac:dyDescent="0.3">
      <c r="A22" s="142" t="s">
        <v>21</v>
      </c>
      <c r="B22" s="143"/>
      <c r="C22" s="143"/>
      <c r="D22" s="124"/>
      <c r="E22" s="86" t="s">
        <v>22</v>
      </c>
      <c r="G22" s="82"/>
      <c r="H22" s="82"/>
      <c r="I22" s="14"/>
      <c r="J22" s="14"/>
      <c r="K22" s="14"/>
    </row>
    <row r="23" spans="1:11" x14ac:dyDescent="0.3">
      <c r="A23" s="148" t="s">
        <v>221</v>
      </c>
      <c r="B23" s="149"/>
      <c r="C23" s="149"/>
      <c r="D23" s="127"/>
      <c r="I23" s="14"/>
      <c r="J23" s="14"/>
      <c r="K23" s="14"/>
    </row>
    <row r="24" spans="1:11" x14ac:dyDescent="0.3">
      <c r="A24" s="150" t="s">
        <v>222</v>
      </c>
      <c r="B24" s="151"/>
      <c r="C24" s="151"/>
      <c r="D24" s="127"/>
      <c r="I24" s="14"/>
      <c r="J24" s="14"/>
      <c r="K24" s="14"/>
    </row>
    <row r="25" spans="1:11" x14ac:dyDescent="0.3">
      <c r="A25" s="150" t="s">
        <v>223</v>
      </c>
      <c r="B25" s="151"/>
      <c r="C25" s="151"/>
      <c r="D25" s="127"/>
      <c r="I25" s="14"/>
      <c r="J25" s="14"/>
      <c r="K25" s="14"/>
    </row>
  </sheetData>
  <mergeCells count="6">
    <mergeCell ref="A23:C23"/>
    <mergeCell ref="A24:C24"/>
    <mergeCell ref="A25:C25"/>
    <mergeCell ref="A2:E2"/>
    <mergeCell ref="A4:B4"/>
    <mergeCell ref="A22:C22"/>
  </mergeCells>
  <hyperlinks>
    <hyperlink ref="E22" location="'القائمة الرئيسية'!A1" display="العودة للقائمة الرئيسية" xr:uid="{FE49D900-3465-4A83-9473-68F1D1253731}"/>
  </hyperlinks>
  <pageMargins left="0.7" right="0.7" top="0.75" bottom="0.75" header="0.3" footer="0.3"/>
  <pageSetup scale="60" orientation="portrait" r:id="rId1"/>
  <headerFooter>
    <oddFooter>&amp;C_x000D_&amp;1#&amp;"Calibri"&amp;11&amp;Kffa500 CONFIDENTIAL▮▮مقيّد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EC83D-34F3-4852-8937-D1846B548151}">
  <sheetPr>
    <tabColor theme="3" tint="0.59999389629810485"/>
  </sheetPr>
  <dimension ref="A1:K25"/>
  <sheetViews>
    <sheetView showGridLines="0" rightToLeft="1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5.58203125" customWidth="1"/>
    <col min="2" max="2" width="24.58203125" customWidth="1"/>
    <col min="3" max="6" width="20.58203125" customWidth="1"/>
    <col min="7" max="8" width="15.58203125" customWidth="1"/>
  </cols>
  <sheetData>
    <row r="1" spans="1:8" ht="41.5" customHeight="1" x14ac:dyDescent="0.3"/>
    <row r="2" spans="1:8" ht="46" customHeight="1" x14ac:dyDescent="0.3">
      <c r="A2" s="136" t="s">
        <v>231</v>
      </c>
      <c r="B2" s="136"/>
      <c r="C2" s="136"/>
      <c r="D2" s="136"/>
      <c r="E2" s="136"/>
      <c r="F2" s="136"/>
      <c r="G2" s="81"/>
      <c r="H2" s="81"/>
    </row>
    <row r="3" spans="1:8" x14ac:dyDescent="0.3">
      <c r="A3" s="17" t="s">
        <v>148</v>
      </c>
      <c r="F3" s="25" t="s">
        <v>26</v>
      </c>
    </row>
    <row r="4" spans="1:8" ht="35.15" customHeight="1" x14ac:dyDescent="0.3">
      <c r="A4" s="140" t="s">
        <v>196</v>
      </c>
      <c r="B4" s="141"/>
      <c r="C4" s="26" t="s">
        <v>128</v>
      </c>
      <c r="D4" s="26" t="s">
        <v>129</v>
      </c>
      <c r="E4" s="126" t="s">
        <v>130</v>
      </c>
      <c r="F4" s="126" t="s">
        <v>230</v>
      </c>
    </row>
    <row r="5" spans="1:8" ht="16" customHeight="1" x14ac:dyDescent="0.3">
      <c r="A5" s="123">
        <v>1</v>
      </c>
      <c r="B5" s="40" t="s">
        <v>203</v>
      </c>
      <c r="C5" s="90">
        <v>2.5289414456697714</v>
      </c>
      <c r="D5" s="90">
        <v>2.3864640695065438</v>
      </c>
      <c r="E5" s="90">
        <v>2.080521416693744</v>
      </c>
      <c r="F5" s="90">
        <v>2.3712646840272442</v>
      </c>
    </row>
    <row r="6" spans="1:8" ht="16" customHeight="1" x14ac:dyDescent="0.3">
      <c r="A6" s="122">
        <v>2</v>
      </c>
      <c r="B6" s="41" t="s">
        <v>204</v>
      </c>
      <c r="C6" s="91">
        <v>5.115825420410558</v>
      </c>
      <c r="D6" s="91">
        <v>7.2209939105077803</v>
      </c>
      <c r="E6" s="91">
        <v>4.4068957965748021</v>
      </c>
      <c r="F6" s="91">
        <v>5.6104165690525063</v>
      </c>
    </row>
    <row r="7" spans="1:8" ht="16" customHeight="1" x14ac:dyDescent="0.3">
      <c r="A7" s="123">
        <v>3</v>
      </c>
      <c r="B7" s="40" t="s">
        <v>205</v>
      </c>
      <c r="C7" s="90">
        <v>2.1700979998641463</v>
      </c>
      <c r="D7" s="90">
        <v>2.1193033104781343</v>
      </c>
      <c r="E7" s="90">
        <v>2.1440236440430187</v>
      </c>
      <c r="F7" s="90">
        <v>2.1469514795520466</v>
      </c>
    </row>
    <row r="8" spans="1:8" ht="16" customHeight="1" x14ac:dyDescent="0.3">
      <c r="A8" s="122">
        <v>4</v>
      </c>
      <c r="B8" s="41" t="s">
        <v>206</v>
      </c>
      <c r="C8" s="91">
        <v>1.7565292157775947</v>
      </c>
      <c r="D8" s="91">
        <v>1.5820761762509334</v>
      </c>
      <c r="E8" s="91">
        <v>1.5609363783798156</v>
      </c>
      <c r="F8" s="91">
        <v>1.6278770437900818</v>
      </c>
    </row>
    <row r="9" spans="1:8" ht="16" customHeight="1" x14ac:dyDescent="0.3">
      <c r="A9" s="123">
        <v>5</v>
      </c>
      <c r="B9" s="40" t="s">
        <v>207</v>
      </c>
      <c r="C9" s="90">
        <v>3.3871922114334367</v>
      </c>
      <c r="D9" s="90">
        <v>3.5422718530647579</v>
      </c>
      <c r="E9" s="90">
        <v>3.4731916538750536</v>
      </c>
      <c r="F9" s="90">
        <v>3.4627797961499573</v>
      </c>
    </row>
    <row r="10" spans="1:8" ht="16" customHeight="1" x14ac:dyDescent="0.3">
      <c r="A10" s="122">
        <v>6</v>
      </c>
      <c r="B10" s="41" t="s">
        <v>208</v>
      </c>
      <c r="C10" s="91">
        <v>1.7680173016983654</v>
      </c>
      <c r="D10" s="91">
        <v>1.8082219453890442</v>
      </c>
      <c r="E10" s="91">
        <v>1.7443642921550946</v>
      </c>
      <c r="F10" s="91">
        <v>1.7711745229279408</v>
      </c>
    </row>
    <row r="11" spans="1:8" ht="16" customHeight="1" x14ac:dyDescent="0.3">
      <c r="A11" s="123">
        <v>7</v>
      </c>
      <c r="B11" s="40" t="s">
        <v>209</v>
      </c>
      <c r="C11" s="90">
        <v>1.7598352755629545</v>
      </c>
      <c r="D11" s="90">
        <v>1.8116225342100587</v>
      </c>
      <c r="E11" s="90">
        <v>1.8134374553592687</v>
      </c>
      <c r="F11" s="90">
        <v>1.7893064773370375</v>
      </c>
    </row>
    <row r="12" spans="1:8" ht="16" customHeight="1" x14ac:dyDescent="0.3">
      <c r="A12" s="122">
        <v>8</v>
      </c>
      <c r="B12" s="41" t="s">
        <v>210</v>
      </c>
      <c r="C12" s="91">
        <v>2.2765123949026833</v>
      </c>
      <c r="D12" s="91">
        <v>2.2406250246865791</v>
      </c>
      <c r="E12" s="91">
        <v>2.2551703603560105</v>
      </c>
      <c r="F12" s="91">
        <v>2.2603294632052937</v>
      </c>
    </row>
    <row r="13" spans="1:8" ht="16" customHeight="1" x14ac:dyDescent="0.3">
      <c r="A13" s="123">
        <v>9</v>
      </c>
      <c r="B13" s="40" t="s">
        <v>211</v>
      </c>
      <c r="C13" s="90">
        <v>1.9805618312801057</v>
      </c>
      <c r="D13" s="90">
        <v>1.9098013014176156</v>
      </c>
      <c r="E13" s="90">
        <v>1.8074900972272236</v>
      </c>
      <c r="F13" s="90">
        <v>1.8925424818456773</v>
      </c>
    </row>
    <row r="14" spans="1:8" ht="16" customHeight="1" x14ac:dyDescent="0.3">
      <c r="A14" s="122">
        <v>10</v>
      </c>
      <c r="B14" s="41" t="s">
        <v>212</v>
      </c>
      <c r="C14" s="91">
        <v>2.2726396174020365</v>
      </c>
      <c r="D14" s="91">
        <v>1.8511819006456431</v>
      </c>
      <c r="E14" s="91">
        <v>1.9646068892979227</v>
      </c>
      <c r="F14" s="91">
        <v>2.0566390302116702</v>
      </c>
    </row>
    <row r="15" spans="1:8" ht="16" customHeight="1" x14ac:dyDescent="0.3">
      <c r="A15" s="123">
        <v>11</v>
      </c>
      <c r="B15" s="40" t="s">
        <v>213</v>
      </c>
      <c r="C15" s="90">
        <v>1.7984189723320159</v>
      </c>
      <c r="D15" s="90">
        <v>1.7920594633792604</v>
      </c>
      <c r="E15" s="90">
        <v>1.8159363545484839</v>
      </c>
      <c r="F15" s="90">
        <v>1.8018366301617113</v>
      </c>
    </row>
    <row r="16" spans="1:8" ht="16" customHeight="1" x14ac:dyDescent="0.3">
      <c r="A16" s="122">
        <v>12</v>
      </c>
      <c r="B16" s="41" t="s">
        <v>214</v>
      </c>
      <c r="C16" s="91">
        <v>1.476964166481193</v>
      </c>
      <c r="D16" s="91">
        <v>1.6351888667992047</v>
      </c>
      <c r="E16" s="91">
        <v>1.8084555651423642</v>
      </c>
      <c r="F16" s="91">
        <v>1.6422109024557134</v>
      </c>
    </row>
    <row r="17" spans="1:11" ht="16" customHeight="1" x14ac:dyDescent="0.3">
      <c r="A17" s="123">
        <v>13</v>
      </c>
      <c r="B17" s="40" t="s">
        <v>215</v>
      </c>
      <c r="C17" s="90">
        <v>1.7998056160070992</v>
      </c>
      <c r="D17" s="90">
        <v>1.9091011109864213</v>
      </c>
      <c r="E17" s="90">
        <v>1.9574593521161723</v>
      </c>
      <c r="F17" s="90">
        <v>1.8750964342835639</v>
      </c>
    </row>
    <row r="18" spans="1:11" ht="16" customHeight="1" x14ac:dyDescent="0.3">
      <c r="A18" s="122">
        <v>14</v>
      </c>
      <c r="B18" s="41" t="s">
        <v>216</v>
      </c>
      <c r="C18" s="91">
        <v>3.5483744869372598</v>
      </c>
      <c r="D18" s="91">
        <v>2.190067825680206</v>
      </c>
      <c r="E18" s="91">
        <v>2.4168849069607168</v>
      </c>
      <c r="F18" s="91">
        <v>2.7555873119992502</v>
      </c>
    </row>
    <row r="19" spans="1:11" ht="16" customHeight="1" x14ac:dyDescent="0.3">
      <c r="A19" s="123">
        <v>15</v>
      </c>
      <c r="B19" s="40" t="s">
        <v>217</v>
      </c>
      <c r="C19" s="90">
        <v>2.1695064113823994</v>
      </c>
      <c r="D19" s="90">
        <v>2.1389981641751903</v>
      </c>
      <c r="E19" s="90">
        <v>1.7865561909207608</v>
      </c>
      <c r="F19" s="90">
        <v>1.981521438450899</v>
      </c>
    </row>
    <row r="20" spans="1:11" ht="16" customHeight="1" x14ac:dyDescent="0.3">
      <c r="A20" s="122">
        <v>16</v>
      </c>
      <c r="B20" s="41" t="s">
        <v>218</v>
      </c>
      <c r="C20" s="91">
        <v>2.0117632937222423</v>
      </c>
      <c r="D20" s="91">
        <v>1.9091985120054109</v>
      </c>
      <c r="E20" s="91">
        <v>2.1286515767072935</v>
      </c>
      <c r="F20" s="91">
        <v>2.0116410837539918</v>
      </c>
    </row>
    <row r="21" spans="1:11" ht="16" customHeight="1" x14ac:dyDescent="0.3">
      <c r="A21" s="123">
        <v>17</v>
      </c>
      <c r="B21" s="40" t="s">
        <v>219</v>
      </c>
      <c r="C21" s="90">
        <v>2.0428339965636657</v>
      </c>
      <c r="D21" s="90">
        <v>2.0037882751836582</v>
      </c>
      <c r="E21" s="90">
        <v>1.9519004481124471</v>
      </c>
      <c r="F21" s="90">
        <v>2.0021909046775996</v>
      </c>
    </row>
    <row r="22" spans="1:11" ht="15.5" x14ac:dyDescent="0.3">
      <c r="A22" s="142" t="s">
        <v>21</v>
      </c>
      <c r="B22" s="143"/>
      <c r="C22" s="143"/>
      <c r="D22" s="124"/>
      <c r="F22" s="86" t="s">
        <v>22</v>
      </c>
      <c r="G22" s="82"/>
      <c r="H22" s="82"/>
      <c r="I22" s="14"/>
      <c r="J22" s="14"/>
      <c r="K22" s="14"/>
    </row>
    <row r="23" spans="1:11" x14ac:dyDescent="0.3">
      <c r="A23" s="148" t="s">
        <v>221</v>
      </c>
      <c r="B23" s="149"/>
      <c r="C23" s="149"/>
      <c r="D23" s="127"/>
      <c r="I23" s="14"/>
      <c r="J23" s="14"/>
      <c r="K23" s="14"/>
    </row>
    <row r="24" spans="1:11" x14ac:dyDescent="0.3">
      <c r="A24" s="150" t="s">
        <v>222</v>
      </c>
      <c r="B24" s="151"/>
      <c r="C24" s="151"/>
      <c r="D24" s="127"/>
      <c r="I24" s="14"/>
      <c r="J24" s="14"/>
      <c r="K24" s="14"/>
    </row>
    <row r="25" spans="1:11" x14ac:dyDescent="0.3">
      <c r="A25" s="150" t="s">
        <v>223</v>
      </c>
      <c r="B25" s="151"/>
      <c r="C25" s="151"/>
      <c r="D25" s="127"/>
      <c r="I25" s="14"/>
      <c r="J25" s="14"/>
      <c r="K25" s="14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القائمة الرئيسية'!A1" display="العودة للقائمة الرئيسية" xr:uid="{5DD5284F-52F4-495A-AD86-D174F86AA861}"/>
  </hyperlinks>
  <pageMargins left="0.7" right="0.7" top="0.75" bottom="0.75" header="0.3" footer="0.3"/>
  <pageSetup scale="60" orientation="portrait" r:id="rId1"/>
  <headerFooter>
    <oddFooter>&amp;C_x000D_&amp;1#&amp;"Calibri"&amp;11&amp;Kffa500 CONFIDENTIAL▮▮مقيّد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31FC1-9074-4470-89C8-F39F51270BD8}">
  <sheetPr>
    <tabColor theme="3" tint="0.59999389629810485"/>
  </sheetPr>
  <dimension ref="A1:K25"/>
  <sheetViews>
    <sheetView showGridLines="0" rightToLeft="1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5.58203125" customWidth="1"/>
    <col min="2" max="2" width="24.58203125" customWidth="1"/>
    <col min="3" max="6" width="20.58203125" customWidth="1"/>
    <col min="7" max="8" width="15.58203125" customWidth="1"/>
  </cols>
  <sheetData>
    <row r="1" spans="1:8" ht="41.5" customHeight="1" x14ac:dyDescent="0.3"/>
    <row r="2" spans="1:8" ht="46" customHeight="1" x14ac:dyDescent="0.3">
      <c r="A2" s="136" t="s">
        <v>201</v>
      </c>
      <c r="B2" s="136"/>
      <c r="C2" s="136"/>
      <c r="D2" s="136"/>
      <c r="E2" s="136"/>
      <c r="F2" s="136"/>
      <c r="G2" s="81"/>
      <c r="H2" s="81"/>
    </row>
    <row r="3" spans="1:8" x14ac:dyDescent="0.3">
      <c r="A3" s="17" t="s">
        <v>149</v>
      </c>
      <c r="F3" s="25" t="s">
        <v>26</v>
      </c>
    </row>
    <row r="4" spans="1:8" ht="35.15" customHeight="1" x14ac:dyDescent="0.3">
      <c r="A4" s="140" t="s">
        <v>196</v>
      </c>
      <c r="B4" s="141"/>
      <c r="C4" s="26" t="s">
        <v>128</v>
      </c>
      <c r="D4" s="26" t="s">
        <v>129</v>
      </c>
      <c r="E4" s="126" t="s">
        <v>130</v>
      </c>
      <c r="F4" s="126" t="s">
        <v>230</v>
      </c>
    </row>
    <row r="5" spans="1:8" ht="16" customHeight="1" x14ac:dyDescent="0.3">
      <c r="A5" s="123">
        <v>1</v>
      </c>
      <c r="B5" s="40" t="s">
        <v>203</v>
      </c>
      <c r="C5" s="90">
        <v>2.3424064798976301</v>
      </c>
      <c r="D5" s="90">
        <v>2.2667703030727768</v>
      </c>
      <c r="E5" s="90">
        <v>2.1745037983499031</v>
      </c>
      <c r="F5" s="90">
        <v>2.2748010337295201</v>
      </c>
    </row>
    <row r="6" spans="1:8" ht="16" customHeight="1" x14ac:dyDescent="0.3">
      <c r="A6" s="122">
        <v>2</v>
      </c>
      <c r="B6" s="41" t="s">
        <v>204</v>
      </c>
      <c r="C6" s="91">
        <v>3.5740574506283664</v>
      </c>
      <c r="D6" s="91">
        <v>4.9586349534643226</v>
      </c>
      <c r="E6" s="91">
        <v>3.8586912479740683</v>
      </c>
      <c r="F6" s="91">
        <v>4.1433541857032399</v>
      </c>
    </row>
    <row r="7" spans="1:8" ht="16" customHeight="1" x14ac:dyDescent="0.3">
      <c r="A7" s="123">
        <v>3</v>
      </c>
      <c r="B7" s="40" t="s">
        <v>205</v>
      </c>
      <c r="C7" s="90">
        <v>2.1041600508097811</v>
      </c>
      <c r="D7" s="90">
        <v>1.9352967525195968</v>
      </c>
      <c r="E7" s="90">
        <v>1.9978185449957948</v>
      </c>
      <c r="F7" s="90">
        <v>2.021532828988112</v>
      </c>
    </row>
    <row r="8" spans="1:8" ht="16" customHeight="1" x14ac:dyDescent="0.3">
      <c r="A8" s="122">
        <v>4</v>
      </c>
      <c r="B8" s="41" t="s">
        <v>206</v>
      </c>
      <c r="C8" s="91">
        <v>1.6616795627942211</v>
      </c>
      <c r="D8" s="91">
        <v>1.6061271147690901</v>
      </c>
      <c r="E8" s="91">
        <v>1.545533726894416</v>
      </c>
      <c r="F8" s="91">
        <v>1.5972560774754596</v>
      </c>
    </row>
    <row r="9" spans="1:8" ht="16" customHeight="1" x14ac:dyDescent="0.3">
      <c r="A9" s="123">
        <v>5</v>
      </c>
      <c r="B9" s="40" t="s">
        <v>207</v>
      </c>
      <c r="C9" s="90">
        <v>2.6761392528848034</v>
      </c>
      <c r="D9" s="90">
        <v>2.8681506406108452</v>
      </c>
      <c r="E9" s="90">
        <v>2.8781616832779622</v>
      </c>
      <c r="F9" s="90">
        <v>2.7987325353000037</v>
      </c>
    </row>
    <row r="10" spans="1:8" ht="16" customHeight="1" x14ac:dyDescent="0.3">
      <c r="A10" s="122">
        <v>6</v>
      </c>
      <c r="B10" s="41" t="s">
        <v>208</v>
      </c>
      <c r="C10" s="91">
        <v>1.7898169219795523</v>
      </c>
      <c r="D10" s="91">
        <v>1.781241240118854</v>
      </c>
      <c r="E10" s="91">
        <v>1.7041051048394231</v>
      </c>
      <c r="F10" s="91">
        <v>1.7599021235189742</v>
      </c>
    </row>
    <row r="11" spans="1:8" ht="16" customHeight="1" x14ac:dyDescent="0.3">
      <c r="A11" s="123">
        <v>7</v>
      </c>
      <c r="B11" s="40" t="s">
        <v>209</v>
      </c>
      <c r="C11" s="90">
        <v>1.8180361059557955</v>
      </c>
      <c r="D11" s="90">
        <v>1.8142705851204659</v>
      </c>
      <c r="E11" s="90">
        <v>1.8644616095596487</v>
      </c>
      <c r="F11" s="90">
        <v>1.8300131571632414</v>
      </c>
    </row>
    <row r="12" spans="1:8" ht="16" customHeight="1" x14ac:dyDescent="0.3">
      <c r="A12" s="122">
        <v>8</v>
      </c>
      <c r="B12" s="41" t="s">
        <v>210</v>
      </c>
      <c r="C12" s="91">
        <v>2.2897994930930614</v>
      </c>
      <c r="D12" s="91">
        <v>2.3589596324253366</v>
      </c>
      <c r="E12" s="91">
        <v>2.293741210997208</v>
      </c>
      <c r="F12" s="91">
        <v>2.3103858457771773</v>
      </c>
    </row>
    <row r="13" spans="1:8" ht="16" customHeight="1" x14ac:dyDescent="0.3">
      <c r="A13" s="123">
        <v>9</v>
      </c>
      <c r="B13" s="40" t="s">
        <v>211</v>
      </c>
      <c r="C13" s="90">
        <v>2.1245887721532419</v>
      </c>
      <c r="D13" s="90">
        <v>2.0807230055834203</v>
      </c>
      <c r="E13" s="90">
        <v>1.8680644980684171</v>
      </c>
      <c r="F13" s="90">
        <v>2.006049926578561</v>
      </c>
    </row>
    <row r="14" spans="1:8" ht="16" customHeight="1" x14ac:dyDescent="0.3">
      <c r="A14" s="122">
        <v>10</v>
      </c>
      <c r="B14" s="41" t="s">
        <v>212</v>
      </c>
      <c r="C14" s="91">
        <v>1.8685916832367944</v>
      </c>
      <c r="D14" s="91">
        <v>1.870220588235294</v>
      </c>
      <c r="E14" s="91">
        <v>1.9345919735891881</v>
      </c>
      <c r="F14" s="91">
        <v>1.8907885791978245</v>
      </c>
    </row>
    <row r="15" spans="1:8" ht="16" customHeight="1" x14ac:dyDescent="0.3">
      <c r="A15" s="123">
        <v>11</v>
      </c>
      <c r="B15" s="40" t="s">
        <v>213</v>
      </c>
      <c r="C15" s="90">
        <v>1.7867430232061199</v>
      </c>
      <c r="D15" s="90">
        <v>1.8357158250125709</v>
      </c>
      <c r="E15" s="90">
        <v>1.8973861362120201</v>
      </c>
      <c r="F15" s="90">
        <v>1.8333178464569124</v>
      </c>
    </row>
    <row r="16" spans="1:8" ht="16" customHeight="1" x14ac:dyDescent="0.3">
      <c r="A16" s="122">
        <v>12</v>
      </c>
      <c r="B16" s="41" t="s">
        <v>214</v>
      </c>
      <c r="C16" s="91">
        <v>1.5035360678925036</v>
      </c>
      <c r="D16" s="91">
        <v>1.591994382022472</v>
      </c>
      <c r="E16" s="91">
        <v>1.5996168582375478</v>
      </c>
      <c r="F16" s="91">
        <v>1.5663033605812897</v>
      </c>
    </row>
    <row r="17" spans="1:11" ht="16" customHeight="1" x14ac:dyDescent="0.3">
      <c r="A17" s="123">
        <v>13</v>
      </c>
      <c r="B17" s="40" t="s">
        <v>215</v>
      </c>
      <c r="C17" s="90">
        <v>1.8026411356883461</v>
      </c>
      <c r="D17" s="90">
        <v>2.033271719038817</v>
      </c>
      <c r="E17" s="90">
        <v>1.8172090167529165</v>
      </c>
      <c r="F17" s="90">
        <v>1.8640702232827679</v>
      </c>
    </row>
    <row r="18" spans="1:11" ht="16" customHeight="1" x14ac:dyDescent="0.3">
      <c r="A18" s="122">
        <v>14</v>
      </c>
      <c r="B18" s="41" t="s">
        <v>216</v>
      </c>
      <c r="C18" s="91">
        <v>3.210853739245533</v>
      </c>
      <c r="D18" s="91">
        <v>2.8695583596214509</v>
      </c>
      <c r="E18" s="91">
        <v>3.091506007264599</v>
      </c>
      <c r="F18" s="91">
        <v>3.0674963188144209</v>
      </c>
    </row>
    <row r="19" spans="1:11" ht="16" customHeight="1" x14ac:dyDescent="0.3">
      <c r="A19" s="123">
        <v>15</v>
      </c>
      <c r="B19" s="40" t="s">
        <v>217</v>
      </c>
      <c r="C19" s="90">
        <v>2.3257847533632288</v>
      </c>
      <c r="D19" s="90">
        <v>2.2215334420880914</v>
      </c>
      <c r="E19" s="90">
        <v>1.8511450381679388</v>
      </c>
      <c r="F19" s="90">
        <v>2.0779800516147033</v>
      </c>
    </row>
    <row r="20" spans="1:11" ht="16" customHeight="1" x14ac:dyDescent="0.3">
      <c r="A20" s="122">
        <v>16</v>
      </c>
      <c r="B20" s="41" t="s">
        <v>218</v>
      </c>
      <c r="C20" s="91">
        <v>1.9952550415183867</v>
      </c>
      <c r="D20" s="91">
        <v>1.9971383975026014</v>
      </c>
      <c r="E20" s="91">
        <v>2.1040772532188843</v>
      </c>
      <c r="F20" s="91">
        <v>2.0259036591701922</v>
      </c>
    </row>
    <row r="21" spans="1:11" ht="16" customHeight="1" x14ac:dyDescent="0.3">
      <c r="A21" s="123">
        <v>17</v>
      </c>
      <c r="B21" s="40" t="s">
        <v>219</v>
      </c>
      <c r="C21" s="90">
        <v>2.0704877262469488</v>
      </c>
      <c r="D21" s="90">
        <v>2.0577535565149692</v>
      </c>
      <c r="E21" s="90">
        <v>1.9086161182981298</v>
      </c>
      <c r="F21" s="90">
        <v>2.0116293984351619</v>
      </c>
    </row>
    <row r="22" spans="1:11" ht="15.5" x14ac:dyDescent="0.3">
      <c r="A22" s="142" t="s">
        <v>21</v>
      </c>
      <c r="B22" s="143"/>
      <c r="C22" s="143"/>
      <c r="D22" s="124"/>
      <c r="F22" s="86" t="s">
        <v>22</v>
      </c>
      <c r="G22" s="82"/>
      <c r="H22" s="82"/>
      <c r="I22" s="14"/>
      <c r="J22" s="14"/>
      <c r="K22" s="14"/>
    </row>
    <row r="23" spans="1:11" x14ac:dyDescent="0.3">
      <c r="A23" s="148" t="s">
        <v>221</v>
      </c>
      <c r="B23" s="149"/>
      <c r="C23" s="149"/>
      <c r="D23" s="127"/>
      <c r="I23" s="14"/>
      <c r="J23" s="14"/>
      <c r="K23" s="14"/>
    </row>
    <row r="24" spans="1:11" x14ac:dyDescent="0.3">
      <c r="A24" s="150" t="s">
        <v>222</v>
      </c>
      <c r="B24" s="151"/>
      <c r="C24" s="151"/>
      <c r="D24" s="127"/>
      <c r="I24" s="14"/>
      <c r="J24" s="14"/>
      <c r="K24" s="14"/>
    </row>
    <row r="25" spans="1:11" x14ac:dyDescent="0.3">
      <c r="A25" s="150" t="s">
        <v>223</v>
      </c>
      <c r="B25" s="151"/>
      <c r="C25" s="151"/>
      <c r="D25" s="127"/>
      <c r="I25" s="14"/>
      <c r="J25" s="14"/>
      <c r="K25" s="14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القائمة الرئيسية'!A1" display="العودة للقائمة الرئيسية" xr:uid="{4DE8856B-FC8D-4F0B-B8CC-60A5FEF0972E}"/>
  </hyperlinks>
  <pageMargins left="0.7" right="0.7" top="0.75" bottom="0.75" header="0.3" footer="0.3"/>
  <pageSetup scale="60" orientation="portrait" r:id="rId1"/>
  <headerFooter>
    <oddFooter>&amp;C_x000D_&amp;1#&amp;"Calibri"&amp;11&amp;Kffa500 CONFIDENTIAL▮▮مقيّد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38FB-FD66-448B-B6D5-B62FDF7200BE}">
  <sheetPr>
    <tabColor theme="3" tint="0.59999389629810485"/>
  </sheetPr>
  <dimension ref="A1:K25"/>
  <sheetViews>
    <sheetView showGridLines="0" rightToLeft="1" view="pageBreakPreview" zoomScaleNormal="100" zoomScaleSheetLayoutView="100" workbookViewId="0">
      <selection activeCell="H25" sqref="H25"/>
    </sheetView>
  </sheetViews>
  <sheetFormatPr defaultColWidth="8.75" defaultRowHeight="14" x14ac:dyDescent="0.3"/>
  <cols>
    <col min="1" max="1" width="5.58203125" customWidth="1"/>
    <col min="2" max="2" width="24.58203125" customWidth="1"/>
    <col min="3" max="6" width="20.58203125" customWidth="1"/>
    <col min="7" max="8" width="15.58203125" customWidth="1"/>
  </cols>
  <sheetData>
    <row r="1" spans="1:8" ht="41.5" customHeight="1" x14ac:dyDescent="0.3"/>
    <row r="2" spans="1:8" ht="46" customHeight="1" x14ac:dyDescent="0.3">
      <c r="A2" s="136" t="s">
        <v>202</v>
      </c>
      <c r="B2" s="136"/>
      <c r="C2" s="136"/>
      <c r="D2" s="136"/>
      <c r="E2" s="136"/>
      <c r="F2" s="136"/>
      <c r="G2" s="81"/>
      <c r="H2" s="81"/>
    </row>
    <row r="3" spans="1:8" x14ac:dyDescent="0.3">
      <c r="A3" s="17" t="s">
        <v>150</v>
      </c>
      <c r="F3" s="25" t="s">
        <v>26</v>
      </c>
    </row>
    <row r="4" spans="1:8" ht="35.15" customHeight="1" x14ac:dyDescent="0.3">
      <c r="A4" s="140" t="s">
        <v>196</v>
      </c>
      <c r="B4" s="141"/>
      <c r="C4" s="26" t="s">
        <v>128</v>
      </c>
      <c r="D4" s="26" t="s">
        <v>129</v>
      </c>
      <c r="E4" s="126" t="s">
        <v>130</v>
      </c>
      <c r="F4" s="126" t="s">
        <v>230</v>
      </c>
    </row>
    <row r="5" spans="1:8" ht="16" customHeight="1" x14ac:dyDescent="0.3">
      <c r="A5" s="123">
        <v>1</v>
      </c>
      <c r="B5" s="40" t="s">
        <v>203</v>
      </c>
      <c r="C5" s="90">
        <v>2.717184088609617</v>
      </c>
      <c r="D5" s="90">
        <v>2.5116107114308552</v>
      </c>
      <c r="E5" s="90">
        <v>1.9711108904993546</v>
      </c>
      <c r="F5" s="90">
        <v>2.4733148783907937</v>
      </c>
    </row>
    <row r="6" spans="1:8" ht="16" customHeight="1" x14ac:dyDescent="0.3">
      <c r="A6" s="122">
        <v>2</v>
      </c>
      <c r="B6" s="41" t="s">
        <v>204</v>
      </c>
      <c r="C6" s="91">
        <v>5.1246377945584847</v>
      </c>
      <c r="D6" s="91">
        <v>7.2376774392317813</v>
      </c>
      <c r="E6" s="91">
        <v>4.4117562530872512</v>
      </c>
      <c r="F6" s="91">
        <v>5.6208945812966151</v>
      </c>
    </row>
    <row r="7" spans="1:8" ht="16" customHeight="1" x14ac:dyDescent="0.3">
      <c r="A7" s="123">
        <v>3</v>
      </c>
      <c r="B7" s="40" t="s">
        <v>205</v>
      </c>
      <c r="C7" s="90">
        <v>2.21206257136794</v>
      </c>
      <c r="D7" s="90">
        <v>2.2275617163977519</v>
      </c>
      <c r="E7" s="90">
        <v>2.2423453306074834</v>
      </c>
      <c r="F7" s="90">
        <v>2.2264869069025131</v>
      </c>
    </row>
    <row r="8" spans="1:8" ht="16" customHeight="1" x14ac:dyDescent="0.3">
      <c r="A8" s="122">
        <v>4</v>
      </c>
      <c r="B8" s="41" t="s">
        <v>206</v>
      </c>
      <c r="C8" s="91">
        <v>1.9423770144189991</v>
      </c>
      <c r="D8" s="91">
        <v>1.5259601706970127</v>
      </c>
      <c r="E8" s="91">
        <v>1.594711599677433</v>
      </c>
      <c r="F8" s="91">
        <v>1.6937062937062937</v>
      </c>
    </row>
    <row r="9" spans="1:8" ht="16" customHeight="1" x14ac:dyDescent="0.3">
      <c r="A9" s="123">
        <v>5</v>
      </c>
      <c r="B9" s="40" t="s">
        <v>207</v>
      </c>
      <c r="C9" s="90">
        <v>3.4198983447283196</v>
      </c>
      <c r="D9" s="90">
        <v>3.5699508902144954</v>
      </c>
      <c r="E9" s="90">
        <v>3.5024867267348476</v>
      </c>
      <c r="F9" s="90">
        <v>3.4929485974982675</v>
      </c>
    </row>
    <row r="10" spans="1:8" ht="16" customHeight="1" x14ac:dyDescent="0.3">
      <c r="A10" s="122">
        <v>6</v>
      </c>
      <c r="B10" s="41" t="s">
        <v>208</v>
      </c>
      <c r="C10" s="91">
        <v>1.7318022796524095</v>
      </c>
      <c r="D10" s="91">
        <v>1.851389482684908</v>
      </c>
      <c r="E10" s="91">
        <v>1.8074714903657099</v>
      </c>
      <c r="F10" s="91">
        <v>1.7878334757429033</v>
      </c>
    </row>
    <row r="11" spans="1:8" ht="16" customHeight="1" x14ac:dyDescent="0.3">
      <c r="A11" s="123">
        <v>7</v>
      </c>
      <c r="B11" s="40" t="s">
        <v>209</v>
      </c>
      <c r="C11" s="90">
        <v>1.6288101794701357</v>
      </c>
      <c r="D11" s="90">
        <v>1.8062162162162163</v>
      </c>
      <c r="E11" s="90">
        <v>1.6814144174923129</v>
      </c>
      <c r="F11" s="90">
        <v>1.6969518604162288</v>
      </c>
    </row>
    <row r="12" spans="1:8" ht="16" customHeight="1" x14ac:dyDescent="0.3">
      <c r="A12" s="122">
        <v>8</v>
      </c>
      <c r="B12" s="41" t="s">
        <v>210</v>
      </c>
      <c r="C12" s="91">
        <v>2.2680547343525634</v>
      </c>
      <c r="D12" s="91">
        <v>2.1665060705338215</v>
      </c>
      <c r="E12" s="91">
        <v>2.2300030585513104</v>
      </c>
      <c r="F12" s="91">
        <v>2.2283917413345908</v>
      </c>
    </row>
    <row r="13" spans="1:8" ht="16" customHeight="1" x14ac:dyDescent="0.3">
      <c r="A13" s="123">
        <v>9</v>
      </c>
      <c r="B13" s="40" t="s">
        <v>211</v>
      </c>
      <c r="C13" s="90">
        <v>1.762239262158829</v>
      </c>
      <c r="D13" s="90">
        <v>1.6379984951091047</v>
      </c>
      <c r="E13" s="90">
        <v>1.6983045716015743</v>
      </c>
      <c r="F13" s="90">
        <v>1.7058562126862067</v>
      </c>
    </row>
    <row r="14" spans="1:8" ht="16" customHeight="1" x14ac:dyDescent="0.3">
      <c r="A14" s="122">
        <v>10</v>
      </c>
      <c r="B14" s="41" t="s">
        <v>212</v>
      </c>
      <c r="C14" s="91">
        <v>2.5980781282640484</v>
      </c>
      <c r="D14" s="91">
        <v>1.8364993856913334</v>
      </c>
      <c r="E14" s="91">
        <v>1.9958163484230851</v>
      </c>
      <c r="F14" s="91">
        <v>2.1990427270604718</v>
      </c>
    </row>
    <row r="15" spans="1:8" ht="16" customHeight="1" x14ac:dyDescent="0.3">
      <c r="A15" s="123">
        <v>11</v>
      </c>
      <c r="B15" s="40" t="s">
        <v>213</v>
      </c>
      <c r="C15" s="90">
        <v>1.8202283068571885</v>
      </c>
      <c r="D15" s="90">
        <v>1.7174260100699987</v>
      </c>
      <c r="E15" s="90">
        <v>1.6373187923926054</v>
      </c>
      <c r="F15" s="90">
        <v>1.7417432331760616</v>
      </c>
    </row>
    <row r="16" spans="1:8" ht="16" customHeight="1" x14ac:dyDescent="0.3">
      <c r="A16" s="122">
        <v>12</v>
      </c>
      <c r="B16" s="41" t="s">
        <v>214</v>
      </c>
      <c r="C16" s="91">
        <v>1.4647612861318611</v>
      </c>
      <c r="D16" s="91">
        <v>1.6588461538461539</v>
      </c>
      <c r="E16" s="91">
        <v>1.9149837133550489</v>
      </c>
      <c r="F16" s="91">
        <v>1.6804206194993714</v>
      </c>
    </row>
    <row r="17" spans="1:11" ht="16" customHeight="1" x14ac:dyDescent="0.3">
      <c r="A17" s="123">
        <v>13</v>
      </c>
      <c r="B17" s="40" t="s">
        <v>215</v>
      </c>
      <c r="C17" s="90">
        <v>1.7984712900820283</v>
      </c>
      <c r="D17" s="90">
        <v>1.8496431930076893</v>
      </c>
      <c r="E17" s="90">
        <v>2.0342344072598069</v>
      </c>
      <c r="F17" s="90">
        <v>1.880556493360342</v>
      </c>
    </row>
    <row r="18" spans="1:11" ht="16" customHeight="1" x14ac:dyDescent="0.3">
      <c r="A18" s="122">
        <v>14</v>
      </c>
      <c r="B18" s="41" t="s">
        <v>216</v>
      </c>
      <c r="C18" s="91">
        <v>3.8755452912496793</v>
      </c>
      <c r="D18" s="91">
        <v>1.5259750269770309</v>
      </c>
      <c r="E18" s="91">
        <v>1.7600652883569097</v>
      </c>
      <c r="F18" s="91">
        <v>2.4520408634955855</v>
      </c>
    </row>
    <row r="19" spans="1:11" ht="16" customHeight="1" x14ac:dyDescent="0.3">
      <c r="A19" s="123">
        <v>15</v>
      </c>
      <c r="B19" s="40" t="s">
        <v>217</v>
      </c>
      <c r="C19" s="90">
        <v>1.6042173560421735</v>
      </c>
      <c r="D19" s="90">
        <v>1.8008021390374331</v>
      </c>
      <c r="E19" s="90">
        <v>1.5361411496869664</v>
      </c>
      <c r="F19" s="90">
        <v>1.6115569823434992</v>
      </c>
    </row>
    <row r="20" spans="1:11" ht="16" customHeight="1" x14ac:dyDescent="0.3">
      <c r="A20" s="122">
        <v>16</v>
      </c>
      <c r="B20" s="41" t="s">
        <v>218</v>
      </c>
      <c r="C20" s="91">
        <v>2.0518518518518518</v>
      </c>
      <c r="D20" s="91">
        <v>1.7458937198067632</v>
      </c>
      <c r="E20" s="91">
        <v>2.1922276197085355</v>
      </c>
      <c r="F20" s="91">
        <v>1.9792964147449925</v>
      </c>
    </row>
    <row r="21" spans="1:11" ht="16" customHeight="1" x14ac:dyDescent="0.3">
      <c r="A21" s="123">
        <v>17</v>
      </c>
      <c r="B21" s="40" t="s">
        <v>219</v>
      </c>
      <c r="C21" s="90">
        <v>2.0046620046620047</v>
      </c>
      <c r="D21" s="90">
        <v>1.9256697915065826</v>
      </c>
      <c r="E21" s="90">
        <v>2.0178920238741185</v>
      </c>
      <c r="F21" s="90">
        <v>1.988555697224514</v>
      </c>
    </row>
    <row r="22" spans="1:11" ht="15.5" x14ac:dyDescent="0.3">
      <c r="A22" s="142" t="s">
        <v>21</v>
      </c>
      <c r="B22" s="143"/>
      <c r="C22" s="143"/>
      <c r="D22" s="124"/>
      <c r="F22" s="86" t="s">
        <v>22</v>
      </c>
      <c r="G22" s="82"/>
      <c r="H22" s="82"/>
      <c r="I22" s="14"/>
      <c r="J22" s="14"/>
      <c r="K22" s="14"/>
    </row>
    <row r="23" spans="1:11" x14ac:dyDescent="0.3">
      <c r="A23" s="148" t="s">
        <v>221</v>
      </c>
      <c r="B23" s="149"/>
      <c r="C23" s="149"/>
      <c r="D23" s="127"/>
      <c r="I23" s="14"/>
      <c r="J23" s="14"/>
      <c r="K23" s="14"/>
    </row>
    <row r="24" spans="1:11" x14ac:dyDescent="0.3">
      <c r="A24" s="150" t="s">
        <v>222</v>
      </c>
      <c r="B24" s="151"/>
      <c r="C24" s="151"/>
      <c r="D24" s="127"/>
      <c r="I24" s="14"/>
      <c r="J24" s="14"/>
      <c r="K24" s="14"/>
    </row>
    <row r="25" spans="1:11" x14ac:dyDescent="0.3">
      <c r="A25" s="150" t="s">
        <v>223</v>
      </c>
      <c r="B25" s="151"/>
      <c r="C25" s="151"/>
      <c r="D25" s="127"/>
      <c r="I25" s="14"/>
      <c r="J25" s="14"/>
      <c r="K25" s="14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القائمة الرئيسية'!A1" display="العودة للقائمة الرئيسية" xr:uid="{63C67A0A-B4E9-43BE-955F-F7ADD668783E}"/>
  </hyperlinks>
  <pageMargins left="0.7" right="0.7" top="0.75" bottom="0.75" header="0.3" footer="0.3"/>
  <pageSetup scale="60" orientation="portrait" r:id="rId1"/>
  <headerFooter>
    <oddFooter>&amp;C_x000D_&amp;1#&amp;"Calibri"&amp;11&amp;Kffa500 CONFIDENTIAL▮▮مقيّد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271E-FAF0-49A8-9DF0-1FFBEBC4AFB6}">
  <sheetPr>
    <tabColor theme="3" tint="0.59999389629810485"/>
  </sheetPr>
  <dimension ref="A1:N20"/>
  <sheetViews>
    <sheetView showGridLines="0" rightToLeft="1" view="pageBreakPreview" zoomScaleNormal="100" zoomScaleSheetLayoutView="100" workbookViewId="0">
      <selection activeCell="A2" sqref="A2:E2"/>
    </sheetView>
  </sheetViews>
  <sheetFormatPr defaultColWidth="8.75" defaultRowHeight="14" x14ac:dyDescent="0.3"/>
  <cols>
    <col min="1" max="1" width="5.58203125" customWidth="1"/>
    <col min="2" max="5" width="15.58203125" customWidth="1"/>
    <col min="6" max="6" width="34.1640625" customWidth="1"/>
    <col min="7" max="9" width="15.1640625" customWidth="1"/>
    <col min="10" max="10" width="21.25" customWidth="1"/>
    <col min="11" max="14" width="15.1640625" customWidth="1"/>
  </cols>
  <sheetData>
    <row r="1" spans="1:14" ht="39.65" customHeight="1" x14ac:dyDescent="0.3"/>
    <row r="2" spans="1:14" ht="46" customHeight="1" x14ac:dyDescent="0.3">
      <c r="A2" s="136" t="s">
        <v>195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151</v>
      </c>
    </row>
    <row r="4" spans="1:14" ht="35.15" customHeight="1" x14ac:dyDescent="0.3">
      <c r="A4" s="140" t="s">
        <v>29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40" t="s">
        <v>32</v>
      </c>
      <c r="C5" s="24">
        <v>0.60633760703419182</v>
      </c>
      <c r="D5" s="24">
        <f>'2.3'!F5</f>
        <v>0.59250746090914352</v>
      </c>
      <c r="E5" s="24">
        <f>(D5-C5)</f>
        <v>-1.3830146125048293E-2</v>
      </c>
      <c r="F5" s="2"/>
      <c r="G5" s="1"/>
    </row>
    <row r="6" spans="1:14" ht="16" customHeight="1" x14ac:dyDescent="0.3">
      <c r="A6" s="21">
        <v>2</v>
      </c>
      <c r="B6" s="41" t="s">
        <v>33</v>
      </c>
      <c r="C6" s="23">
        <v>0.47188943031354441</v>
      </c>
      <c r="D6" s="23">
        <f>'2.3'!F6</f>
        <v>0.49587021297002282</v>
      </c>
      <c r="E6" s="23">
        <f t="shared" ref="E6:E17" si="0">(D6-C6)</f>
        <v>2.3980782656478405E-2</v>
      </c>
      <c r="F6" s="2"/>
      <c r="G6" s="1"/>
    </row>
    <row r="7" spans="1:14" ht="16" customHeight="1" x14ac:dyDescent="0.3">
      <c r="A7" s="19">
        <v>3</v>
      </c>
      <c r="B7" s="40" t="s">
        <v>34</v>
      </c>
      <c r="C7" s="24">
        <v>0.50668268932405824</v>
      </c>
      <c r="D7" s="24">
        <f>'2.3'!F7</f>
        <v>0.55808054939009355</v>
      </c>
      <c r="E7" s="24">
        <f t="shared" si="0"/>
        <v>5.1397860066035306E-2</v>
      </c>
      <c r="F7" s="2"/>
      <c r="G7" s="1"/>
    </row>
    <row r="8" spans="1:14" ht="16" customHeight="1" x14ac:dyDescent="0.3">
      <c r="A8" s="21">
        <v>4</v>
      </c>
      <c r="B8" s="41" t="s">
        <v>35</v>
      </c>
      <c r="C8" s="23">
        <v>0.4728120946979229</v>
      </c>
      <c r="D8" s="23">
        <f>'2.3'!F8</f>
        <v>0.53202918678535194</v>
      </c>
      <c r="E8" s="23">
        <f t="shared" si="0"/>
        <v>5.9217092087429035E-2</v>
      </c>
      <c r="F8" s="2"/>
      <c r="G8" s="1"/>
    </row>
    <row r="9" spans="1:14" ht="16" customHeight="1" x14ac:dyDescent="0.3">
      <c r="A9" s="19">
        <v>5</v>
      </c>
      <c r="B9" s="40" t="s">
        <v>36</v>
      </c>
      <c r="C9" s="24">
        <v>0.51264282558486196</v>
      </c>
      <c r="D9" s="24">
        <f>'2.3'!F9</f>
        <v>0.51961911767776459</v>
      </c>
      <c r="E9" s="24">
        <f t="shared" si="0"/>
        <v>6.9762920929026251E-3</v>
      </c>
      <c r="F9" s="2"/>
      <c r="G9" s="1"/>
    </row>
    <row r="10" spans="1:14" ht="16" customHeight="1" x14ac:dyDescent="0.3">
      <c r="A10" s="21">
        <v>6</v>
      </c>
      <c r="B10" s="41" t="s">
        <v>37</v>
      </c>
      <c r="C10" s="23">
        <v>0.3842798895172958</v>
      </c>
      <c r="D10" s="23">
        <f>'2.3'!F10</f>
        <v>0.39310408275330688</v>
      </c>
      <c r="E10" s="23">
        <f t="shared" si="0"/>
        <v>8.8241932360110797E-3</v>
      </c>
      <c r="F10" s="2"/>
      <c r="G10" s="1"/>
    </row>
    <row r="11" spans="1:14" ht="16" customHeight="1" x14ac:dyDescent="0.3">
      <c r="A11" s="19">
        <v>7</v>
      </c>
      <c r="B11" s="40" t="s">
        <v>38</v>
      </c>
      <c r="C11" s="24">
        <v>0.43919104581509094</v>
      </c>
      <c r="D11" s="24">
        <f>'2.3'!F11</f>
        <v>0.38503771859920499</v>
      </c>
      <c r="E11" s="24">
        <f t="shared" si="0"/>
        <v>-5.4153327215885949E-2</v>
      </c>
      <c r="F11" s="2"/>
      <c r="G11" s="1"/>
    </row>
    <row r="12" spans="1:14" ht="16" customHeight="1" x14ac:dyDescent="0.3">
      <c r="A12" s="21">
        <v>8</v>
      </c>
      <c r="B12" s="41" t="s">
        <v>39</v>
      </c>
      <c r="C12" s="23">
        <v>0.47160491061427484</v>
      </c>
      <c r="D12" s="23">
        <f>'2.3'!F12</f>
        <v>0.50662247037438224</v>
      </c>
      <c r="E12" s="23">
        <f t="shared" si="0"/>
        <v>3.5017559760107397E-2</v>
      </c>
      <c r="F12" s="2"/>
      <c r="G12" s="1"/>
    </row>
    <row r="13" spans="1:14" ht="16" customHeight="1" x14ac:dyDescent="0.3">
      <c r="A13" s="19">
        <v>9</v>
      </c>
      <c r="B13" s="40" t="s">
        <v>40</v>
      </c>
      <c r="C13" s="24">
        <v>0.39561151545256246</v>
      </c>
      <c r="D13" s="24">
        <f>'2.3'!F13</f>
        <v>0.37647320816774021</v>
      </c>
      <c r="E13" s="24">
        <f t="shared" si="0"/>
        <v>-1.9138307284822242E-2</v>
      </c>
      <c r="F13" s="2"/>
      <c r="G13" s="1"/>
    </row>
    <row r="14" spans="1:14" ht="16" customHeight="1" x14ac:dyDescent="0.3">
      <c r="A14" s="21">
        <v>10</v>
      </c>
      <c r="B14" s="41" t="s">
        <v>41</v>
      </c>
      <c r="C14" s="23">
        <v>0.47009790900485993</v>
      </c>
      <c r="D14" s="23">
        <f>'2.3'!F14</f>
        <v>0.47680383849242741</v>
      </c>
      <c r="E14" s="23">
        <f t="shared" si="0"/>
        <v>6.7059294875674857E-3</v>
      </c>
      <c r="F14" s="2"/>
      <c r="G14" s="1"/>
    </row>
    <row r="15" spans="1:14" ht="16" customHeight="1" x14ac:dyDescent="0.3">
      <c r="A15" s="19">
        <v>11</v>
      </c>
      <c r="B15" s="40" t="s">
        <v>42</v>
      </c>
      <c r="C15" s="24">
        <v>0.5620497111970385</v>
      </c>
      <c r="D15" s="24">
        <f>'2.3'!F15</f>
        <v>0.60246133130980029</v>
      </c>
      <c r="E15" s="24">
        <f t="shared" si="0"/>
        <v>4.0411620112761781E-2</v>
      </c>
      <c r="F15" s="2"/>
      <c r="G15" s="1"/>
    </row>
    <row r="16" spans="1:14" ht="16" customHeight="1" x14ac:dyDescent="0.3">
      <c r="A16" s="21">
        <v>12</v>
      </c>
      <c r="B16" s="41" t="s">
        <v>43</v>
      </c>
      <c r="C16" s="23">
        <v>0.25748602424309514</v>
      </c>
      <c r="D16" s="23">
        <f>'2.3'!F16</f>
        <v>0.27632207289618782</v>
      </c>
      <c r="E16" s="23">
        <f t="shared" si="0"/>
        <v>1.8836048653092685E-2</v>
      </c>
      <c r="F16" s="2"/>
      <c r="G16" s="1"/>
    </row>
    <row r="17" spans="1:7" ht="16" customHeight="1" x14ac:dyDescent="0.3">
      <c r="A17" s="19">
        <v>13</v>
      </c>
      <c r="B17" s="40" t="s">
        <v>44</v>
      </c>
      <c r="C17" s="24">
        <v>0.38812964004270267</v>
      </c>
      <c r="D17" s="24">
        <f>'2.3'!F17</f>
        <v>0.40908343383400941</v>
      </c>
      <c r="E17" s="24">
        <f t="shared" si="0"/>
        <v>2.0953793791306741E-2</v>
      </c>
      <c r="F17" s="2"/>
      <c r="G17" s="1"/>
    </row>
    <row r="18" spans="1:7" ht="16" customHeight="1" x14ac:dyDescent="0.3">
      <c r="A18" s="142" t="s">
        <v>21</v>
      </c>
      <c r="B18" s="143"/>
      <c r="C18" s="143"/>
      <c r="D18" s="146" t="s">
        <v>22</v>
      </c>
      <c r="E18" s="147"/>
      <c r="G18" s="1"/>
    </row>
    <row r="19" spans="1:7" x14ac:dyDescent="0.3">
      <c r="E19" s="30"/>
    </row>
    <row r="20" spans="1:7" x14ac:dyDescent="0.3">
      <c r="C20" s="1"/>
    </row>
  </sheetData>
  <mergeCells count="5">
    <mergeCell ref="A2:E2"/>
    <mergeCell ref="A4:B4"/>
    <mergeCell ref="F4:G4"/>
    <mergeCell ref="A18:C18"/>
    <mergeCell ref="D18:E18"/>
  </mergeCells>
  <hyperlinks>
    <hyperlink ref="D18" location="'القائمة الرئيسية'!A1" display="العودة للقائمة الرئيسية" xr:uid="{F7143C7A-58ED-45F8-86E1-32D33311ADB7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DA5B-37F3-43BB-B43B-4DEEBEA1CBF7}">
  <sheetPr>
    <tabColor theme="3" tint="0.59999389629810485"/>
  </sheetPr>
  <dimension ref="A1:N20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5.58203125" customWidth="1"/>
    <col min="2" max="5" width="15.58203125" customWidth="1"/>
    <col min="6" max="6" width="34.1640625" customWidth="1"/>
    <col min="7" max="9" width="15.1640625" customWidth="1"/>
    <col min="10" max="10" width="21.25" customWidth="1"/>
    <col min="11" max="14" width="15.1640625" customWidth="1"/>
  </cols>
  <sheetData>
    <row r="1" spans="1:14" ht="39.65" customHeight="1" x14ac:dyDescent="0.3"/>
    <row r="2" spans="1:14" ht="46" customHeight="1" x14ac:dyDescent="0.3">
      <c r="A2" s="136" t="s">
        <v>191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152</v>
      </c>
    </row>
    <row r="4" spans="1:14" ht="35.15" customHeight="1" x14ac:dyDescent="0.3">
      <c r="A4" s="140" t="s">
        <v>29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40" t="s">
        <v>32</v>
      </c>
      <c r="C5" s="24">
        <v>0.59465687506751608</v>
      </c>
      <c r="D5" s="24">
        <f>'2.4'!F5</f>
        <v>0.50580104856708363</v>
      </c>
      <c r="E5" s="24">
        <f>(D5-C5)</f>
        <v>-8.8855826500432444E-2</v>
      </c>
      <c r="F5" s="2"/>
      <c r="G5" s="1"/>
    </row>
    <row r="6" spans="1:14" ht="16" customHeight="1" x14ac:dyDescent="0.3">
      <c r="A6" s="21">
        <v>2</v>
      </c>
      <c r="B6" s="41" t="s">
        <v>33</v>
      </c>
      <c r="C6" s="23">
        <v>0.61021872088774443</v>
      </c>
      <c r="D6" s="23">
        <f>'2.4'!F6</f>
        <v>0.59473629720449606</v>
      </c>
      <c r="E6" s="23">
        <f t="shared" ref="E6:E17" si="0">(D6-C6)</f>
        <v>-1.548242368324837E-2</v>
      </c>
      <c r="F6" s="2"/>
      <c r="G6" s="1"/>
    </row>
    <row r="7" spans="1:14" ht="16" customHeight="1" x14ac:dyDescent="0.3">
      <c r="A7" s="19">
        <v>3</v>
      </c>
      <c r="B7" s="40" t="s">
        <v>34</v>
      </c>
      <c r="C7" s="24">
        <v>0.82658230706508795</v>
      </c>
      <c r="D7" s="24">
        <f>'2.4'!F7</f>
        <v>0.82475365318964533</v>
      </c>
      <c r="E7" s="24">
        <f t="shared" si="0"/>
        <v>-1.8286538754426207E-3</v>
      </c>
      <c r="F7" s="2"/>
      <c r="G7" s="1"/>
    </row>
    <row r="8" spans="1:14" ht="16" customHeight="1" x14ac:dyDescent="0.3">
      <c r="A8" s="21">
        <v>4</v>
      </c>
      <c r="B8" s="41" t="s">
        <v>35</v>
      </c>
      <c r="C8" s="23">
        <v>0.45558781922418284</v>
      </c>
      <c r="D8" s="23">
        <f>'2.4'!F8</f>
        <v>0.45920534556939691</v>
      </c>
      <c r="E8" s="23">
        <f t="shared" si="0"/>
        <v>3.6175263452140616E-3</v>
      </c>
      <c r="F8" s="2"/>
      <c r="G8" s="1"/>
    </row>
    <row r="9" spans="1:14" ht="16" customHeight="1" x14ac:dyDescent="0.3">
      <c r="A9" s="19">
        <v>5</v>
      </c>
      <c r="B9" s="40" t="s">
        <v>36</v>
      </c>
      <c r="C9" s="24">
        <v>0.54772989639984082</v>
      </c>
      <c r="D9" s="24">
        <f>'2.4'!F9</f>
        <v>0.49457658438599889</v>
      </c>
      <c r="E9" s="24">
        <f t="shared" si="0"/>
        <v>-5.3153312013841936E-2</v>
      </c>
      <c r="F9" s="2"/>
      <c r="G9" s="1"/>
    </row>
    <row r="10" spans="1:14" ht="16" customHeight="1" x14ac:dyDescent="0.3">
      <c r="A10" s="21">
        <v>6</v>
      </c>
      <c r="B10" s="41" t="s">
        <v>37</v>
      </c>
      <c r="C10" s="23">
        <v>0.29578835048958074</v>
      </c>
      <c r="D10" s="23">
        <f>'2.4'!F10</f>
        <v>0.27308606621325182</v>
      </c>
      <c r="E10" s="23">
        <f t="shared" si="0"/>
        <v>-2.2702284276328921E-2</v>
      </c>
      <c r="F10" s="2"/>
      <c r="G10" s="1"/>
    </row>
    <row r="11" spans="1:14" ht="16" customHeight="1" x14ac:dyDescent="0.3">
      <c r="A11" s="19">
        <v>7</v>
      </c>
      <c r="B11" s="40" t="s">
        <v>38</v>
      </c>
      <c r="C11" s="24">
        <v>0.40575177272932567</v>
      </c>
      <c r="D11" s="24">
        <f>'2.4'!F11</f>
        <v>0.2745312694871333</v>
      </c>
      <c r="E11" s="24">
        <f t="shared" si="0"/>
        <v>-0.13122050324219237</v>
      </c>
      <c r="F11" s="2"/>
      <c r="G11" s="1"/>
    </row>
    <row r="12" spans="1:14" ht="16" customHeight="1" x14ac:dyDescent="0.3">
      <c r="A12" s="21">
        <v>8</v>
      </c>
      <c r="B12" s="41" t="s">
        <v>39</v>
      </c>
      <c r="C12" s="23">
        <v>0.39058458354888775</v>
      </c>
      <c r="D12" s="23">
        <f>'2.4'!F12</f>
        <v>0.39427193976951269</v>
      </c>
      <c r="E12" s="23">
        <f t="shared" si="0"/>
        <v>3.6873562206249377E-3</v>
      </c>
      <c r="F12" s="2"/>
      <c r="G12" s="1"/>
    </row>
    <row r="13" spans="1:14" ht="16" customHeight="1" x14ac:dyDescent="0.3">
      <c r="A13" s="19">
        <v>9</v>
      </c>
      <c r="B13" s="40" t="s">
        <v>40</v>
      </c>
      <c r="C13" s="24">
        <v>0.41086755171349182</v>
      </c>
      <c r="D13" s="24">
        <f>'2.4'!F13</f>
        <v>0.46453696403663047</v>
      </c>
      <c r="E13" s="24">
        <f t="shared" si="0"/>
        <v>5.3669412323138654E-2</v>
      </c>
      <c r="F13" s="2"/>
      <c r="G13" s="1"/>
    </row>
    <row r="14" spans="1:14" ht="16" customHeight="1" x14ac:dyDescent="0.3">
      <c r="A14" s="21">
        <v>10</v>
      </c>
      <c r="B14" s="41" t="s">
        <v>41</v>
      </c>
      <c r="C14" s="23">
        <v>0.40243460946692006</v>
      </c>
      <c r="D14" s="23">
        <f>'2.4'!F14</f>
        <v>0.41005955547083262</v>
      </c>
      <c r="E14" s="23">
        <f t="shared" si="0"/>
        <v>7.6249460039125583E-3</v>
      </c>
      <c r="F14" s="2"/>
      <c r="G14" s="1"/>
    </row>
    <row r="15" spans="1:14" ht="16" customHeight="1" x14ac:dyDescent="0.3">
      <c r="A15" s="19">
        <v>11</v>
      </c>
      <c r="B15" s="40" t="s">
        <v>42</v>
      </c>
      <c r="C15" s="24">
        <v>0.38415043052960057</v>
      </c>
      <c r="D15" s="24">
        <f>'2.4'!F15</f>
        <v>0.41501798561151082</v>
      </c>
      <c r="E15" s="24">
        <f t="shared" si="0"/>
        <v>3.0867555081910247E-2</v>
      </c>
      <c r="F15" s="2"/>
      <c r="G15" s="1"/>
    </row>
    <row r="16" spans="1:14" ht="16" customHeight="1" x14ac:dyDescent="0.3">
      <c r="A16" s="21">
        <v>12</v>
      </c>
      <c r="B16" s="41" t="s">
        <v>43</v>
      </c>
      <c r="C16" s="23">
        <v>0.24009571013501965</v>
      </c>
      <c r="D16" s="23">
        <f>'2.4'!F16</f>
        <v>0.26172225819252698</v>
      </c>
      <c r="E16" s="23">
        <f t="shared" si="0"/>
        <v>2.1626548057507328E-2</v>
      </c>
      <c r="F16" s="2"/>
      <c r="G16" s="1"/>
    </row>
    <row r="17" spans="1:7" ht="16" customHeight="1" x14ac:dyDescent="0.3">
      <c r="A17" s="19">
        <v>13</v>
      </c>
      <c r="B17" s="40" t="s">
        <v>44</v>
      </c>
      <c r="C17" s="24">
        <v>0.39580607853174826</v>
      </c>
      <c r="D17" s="24">
        <f>'2.4'!F17</f>
        <v>0.39927075737055939</v>
      </c>
      <c r="E17" s="24">
        <f t="shared" si="0"/>
        <v>3.4646788388111305E-3</v>
      </c>
      <c r="F17" s="2"/>
      <c r="G17" s="1"/>
    </row>
    <row r="18" spans="1:7" ht="18.649999999999999" customHeight="1" x14ac:dyDescent="0.3">
      <c r="A18" s="142" t="s">
        <v>21</v>
      </c>
      <c r="B18" s="143"/>
      <c r="C18" s="143"/>
      <c r="D18" s="146" t="s">
        <v>22</v>
      </c>
      <c r="E18" s="147"/>
      <c r="G18" s="1"/>
    </row>
    <row r="19" spans="1:7" x14ac:dyDescent="0.3">
      <c r="E19" s="30"/>
    </row>
    <row r="20" spans="1:7" x14ac:dyDescent="0.3">
      <c r="C20" s="1"/>
    </row>
  </sheetData>
  <mergeCells count="5">
    <mergeCell ref="A2:E2"/>
    <mergeCell ref="A4:B4"/>
    <mergeCell ref="F4:G4"/>
    <mergeCell ref="A18:C18"/>
    <mergeCell ref="D18:E18"/>
  </mergeCells>
  <hyperlinks>
    <hyperlink ref="D18" location="'القائمة الرئيسية'!A1" display="العودة للقائمة الرئيسية" xr:uid="{5F9E2BEE-88C6-4F22-9D33-87BF20DB7D6B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54B-4343-4CD2-A34E-AB54E28623D5}">
  <sheetPr>
    <tabColor theme="3" tint="0.79998168889431442"/>
  </sheetPr>
  <dimension ref="A1:M22"/>
  <sheetViews>
    <sheetView showGridLines="0" rightToLeft="1" view="pageBreakPreview" zoomScaleNormal="100" zoomScaleSheetLayoutView="100" workbookViewId="0">
      <selection activeCell="B4" sqref="B4"/>
    </sheetView>
  </sheetViews>
  <sheetFormatPr defaultColWidth="8.75" defaultRowHeight="14" x14ac:dyDescent="0.3"/>
  <cols>
    <col min="1" max="3" width="20.58203125" customWidth="1"/>
    <col min="4" max="5" width="15.1640625" customWidth="1"/>
    <col min="6" max="6" width="14.1640625" customWidth="1"/>
    <col min="7" max="7" width="13.83203125" customWidth="1"/>
    <col min="8" max="10" width="13.58203125" customWidth="1"/>
  </cols>
  <sheetData>
    <row r="1" spans="1:13" ht="40.5" customHeight="1" x14ac:dyDescent="0.3"/>
    <row r="2" spans="1:13" ht="46" customHeight="1" x14ac:dyDescent="0.3">
      <c r="A2" s="138" t="s">
        <v>186</v>
      </c>
      <c r="B2" s="136"/>
      <c r="C2" s="136"/>
      <c r="D2" s="81"/>
      <c r="E2" s="81"/>
      <c r="F2" s="81"/>
      <c r="G2" s="81"/>
      <c r="H2" s="81"/>
      <c r="I2" s="81"/>
      <c r="J2" s="81"/>
    </row>
    <row r="3" spans="1:13" x14ac:dyDescent="0.3">
      <c r="A3" s="37" t="s">
        <v>23</v>
      </c>
      <c r="G3" s="12"/>
      <c r="H3" s="12"/>
      <c r="I3" s="12"/>
      <c r="J3" s="12"/>
    </row>
    <row r="4" spans="1:13" ht="35.15" customHeight="1" x14ac:dyDescent="0.3">
      <c r="A4" s="85" t="s">
        <v>134</v>
      </c>
      <c r="B4" s="84" t="s">
        <v>135</v>
      </c>
      <c r="C4" s="84" t="s">
        <v>136</v>
      </c>
    </row>
    <row r="5" spans="1:13" ht="16" customHeight="1" x14ac:dyDescent="0.3">
      <c r="A5" s="27" t="s">
        <v>97</v>
      </c>
      <c r="B5" s="24">
        <v>0.5300695102593771</v>
      </c>
      <c r="C5" s="24">
        <v>0.63209641256950566</v>
      </c>
      <c r="I5" s="9"/>
      <c r="J5" s="9"/>
      <c r="K5" s="9"/>
      <c r="L5" s="9"/>
      <c r="M5" s="9"/>
    </row>
    <row r="6" spans="1:13" ht="16" customHeight="1" x14ac:dyDescent="0.3">
      <c r="A6" s="28" t="s">
        <v>98</v>
      </c>
      <c r="B6" s="23">
        <v>0.508742092844369</v>
      </c>
      <c r="C6" s="23">
        <v>0.54873567213195651</v>
      </c>
      <c r="I6" s="9"/>
      <c r="J6" s="9"/>
      <c r="K6" s="9"/>
      <c r="L6" s="9"/>
      <c r="M6" s="9"/>
    </row>
    <row r="7" spans="1:13" ht="16" customHeight="1" x14ac:dyDescent="0.3">
      <c r="A7" s="27" t="s">
        <v>118</v>
      </c>
      <c r="B7" s="24">
        <v>0.5624683298988471</v>
      </c>
      <c r="C7" s="24">
        <v>0.53386953099440593</v>
      </c>
      <c r="G7" s="12"/>
      <c r="I7" s="9"/>
      <c r="J7" s="9"/>
      <c r="K7" s="9"/>
      <c r="L7" s="9"/>
      <c r="M7" s="9"/>
    </row>
    <row r="8" spans="1:13" ht="16" customHeight="1" x14ac:dyDescent="0.3">
      <c r="A8" s="28" t="s">
        <v>100</v>
      </c>
      <c r="B8" s="23">
        <v>0.55386037015377909</v>
      </c>
      <c r="C8" s="23">
        <v>0.6020428889579027</v>
      </c>
      <c r="G8" s="12"/>
    </row>
    <row r="9" spans="1:13" ht="16" customHeight="1" x14ac:dyDescent="0.3">
      <c r="A9" s="27" t="s">
        <v>10</v>
      </c>
      <c r="B9" s="24">
        <v>0.54460763043832539</v>
      </c>
      <c r="C9" s="24">
        <v>0.60916603339764586</v>
      </c>
      <c r="G9" s="12"/>
      <c r="H9" s="9"/>
      <c r="I9" s="9"/>
      <c r="J9" s="9"/>
    </row>
    <row r="10" spans="1:13" ht="16" customHeight="1" x14ac:dyDescent="0.3">
      <c r="A10" s="28" t="s">
        <v>11</v>
      </c>
      <c r="B10" s="23">
        <v>0.52353589509802556</v>
      </c>
      <c r="C10" s="23">
        <v>0.55418166864552643</v>
      </c>
      <c r="H10" s="9"/>
      <c r="I10" s="9"/>
      <c r="J10" s="9"/>
    </row>
    <row r="11" spans="1:13" ht="16" customHeight="1" x14ac:dyDescent="0.3">
      <c r="A11" s="27" t="s">
        <v>12</v>
      </c>
      <c r="B11" s="24">
        <v>0.5795779464070433</v>
      </c>
      <c r="C11" s="24">
        <v>0.46130983553685667</v>
      </c>
    </row>
    <row r="12" spans="1:13" ht="16" customHeight="1" x14ac:dyDescent="0.3">
      <c r="A12" s="28" t="s">
        <v>13</v>
      </c>
      <c r="B12" s="23">
        <v>0.55865316178156532</v>
      </c>
      <c r="C12" s="23">
        <v>0.55953774737260131</v>
      </c>
    </row>
    <row r="13" spans="1:13" ht="16" customHeight="1" x14ac:dyDescent="0.3">
      <c r="A13" s="27" t="s">
        <v>14</v>
      </c>
      <c r="B13" s="24">
        <v>0.50674651881138022</v>
      </c>
      <c r="C13" s="24">
        <v>0.62985205711358627</v>
      </c>
    </row>
    <row r="14" spans="1:13" ht="16" customHeight="1" x14ac:dyDescent="0.3">
      <c r="A14" s="28" t="s">
        <v>15</v>
      </c>
      <c r="B14" s="23">
        <v>0.50156112321655677</v>
      </c>
      <c r="C14" s="23">
        <v>0.53237836630877644</v>
      </c>
    </row>
    <row r="15" spans="1:13" ht="16" customHeight="1" x14ac:dyDescent="0.3">
      <c r="A15" s="27" t="s">
        <v>16</v>
      </c>
      <c r="B15" s="24">
        <v>0.57439453123044304</v>
      </c>
      <c r="C15" s="24">
        <v>0.49063111481446298</v>
      </c>
    </row>
    <row r="16" spans="1:13" ht="16" customHeight="1" x14ac:dyDescent="0.3">
      <c r="A16" s="28" t="s">
        <v>17</v>
      </c>
      <c r="B16" s="23">
        <v>0.55939881593269059</v>
      </c>
      <c r="C16" s="23">
        <v>0.57315758171605946</v>
      </c>
    </row>
    <row r="17" spans="1:5" ht="16" customHeight="1" x14ac:dyDescent="0.3">
      <c r="A17" s="27" t="s">
        <v>96</v>
      </c>
      <c r="B17" s="24">
        <v>0.51640152955643703</v>
      </c>
      <c r="C17" s="24">
        <v>0.60844262317924469</v>
      </c>
    </row>
    <row r="18" spans="1:5" ht="15.5" x14ac:dyDescent="0.3">
      <c r="A18" s="134" t="s">
        <v>21</v>
      </c>
      <c r="B18" s="137"/>
      <c r="C18" s="86" t="s">
        <v>22</v>
      </c>
      <c r="D18" s="82"/>
      <c r="E18" s="82"/>
    </row>
    <row r="22" spans="1:5" x14ac:dyDescent="0.3">
      <c r="A22" s="12"/>
      <c r="B22" s="12"/>
    </row>
  </sheetData>
  <mergeCells count="2">
    <mergeCell ref="A18:B18"/>
    <mergeCell ref="A2:C2"/>
  </mergeCells>
  <phoneticPr fontId="32" type="noConversion"/>
  <hyperlinks>
    <hyperlink ref="C18" location="'القائمة الرئيسية'!A1" display="العودة للقائمة الرئيسية" xr:uid="{C1F0D59F-4365-4D9F-8CE1-1537F21EE1E1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F2873-743A-42D1-954B-499B7E5B3540}">
  <sheetPr>
    <tabColor theme="3" tint="0.59999389629810485"/>
  </sheetPr>
  <dimension ref="A1:N20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5.58203125" customWidth="1"/>
    <col min="2" max="5" width="15.58203125" customWidth="1"/>
    <col min="6" max="6" width="34.1640625" customWidth="1"/>
    <col min="7" max="9" width="15.1640625" customWidth="1"/>
    <col min="10" max="10" width="21.25" customWidth="1"/>
    <col min="11" max="14" width="15.1640625" customWidth="1"/>
  </cols>
  <sheetData>
    <row r="1" spans="1:14" ht="39.65" customHeight="1" x14ac:dyDescent="0.3"/>
    <row r="2" spans="1:14" ht="46" customHeight="1" x14ac:dyDescent="0.3">
      <c r="A2" s="136" t="s">
        <v>133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153</v>
      </c>
    </row>
    <row r="4" spans="1:14" ht="35.15" customHeight="1" x14ac:dyDescent="0.3">
      <c r="A4" s="140" t="s">
        <v>29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40" t="s">
        <v>32</v>
      </c>
      <c r="C5" s="38">
        <v>238.28790027833378</v>
      </c>
      <c r="D5" s="38">
        <f>'2.9'!F5</f>
        <v>245.5695835206904</v>
      </c>
      <c r="E5" s="24">
        <f>(D5-C5)/C5</f>
        <v>3.0558342382685826E-2</v>
      </c>
      <c r="F5" s="2"/>
      <c r="G5" s="1"/>
    </row>
    <row r="6" spans="1:14" ht="16" customHeight="1" x14ac:dyDescent="0.3">
      <c r="A6" s="21">
        <v>2</v>
      </c>
      <c r="B6" s="41" t="s">
        <v>33</v>
      </c>
      <c r="C6" s="39">
        <v>202.43041976272468</v>
      </c>
      <c r="D6" s="39">
        <f>'2.9'!F6</f>
        <v>192.7560265152521</v>
      </c>
      <c r="E6" s="23">
        <f t="shared" ref="E6:E17" si="0">(D6-C6)/C6</f>
        <v>-4.7791202818293084E-2</v>
      </c>
      <c r="F6" s="2"/>
      <c r="G6" s="1"/>
    </row>
    <row r="7" spans="1:14" ht="16" customHeight="1" x14ac:dyDescent="0.3">
      <c r="A7" s="19">
        <v>3</v>
      </c>
      <c r="B7" s="40" t="s">
        <v>34</v>
      </c>
      <c r="C7" s="38">
        <v>276.62821519145439</v>
      </c>
      <c r="D7" s="38">
        <f>'2.9'!F7</f>
        <v>232.47732275382219</v>
      </c>
      <c r="E7" s="24">
        <f t="shared" si="0"/>
        <v>-0.15960372085354838</v>
      </c>
      <c r="F7" s="2"/>
      <c r="G7" s="1"/>
    </row>
    <row r="8" spans="1:14" ht="16" customHeight="1" x14ac:dyDescent="0.3">
      <c r="A8" s="21">
        <v>4</v>
      </c>
      <c r="B8" s="41" t="s">
        <v>35</v>
      </c>
      <c r="C8" s="39">
        <v>152.63192738406576</v>
      </c>
      <c r="D8" s="39">
        <f>'2.9'!F8</f>
        <v>163.8329131352034</v>
      </c>
      <c r="E8" s="23">
        <f t="shared" si="0"/>
        <v>7.3385601185214283E-2</v>
      </c>
      <c r="F8" s="2"/>
      <c r="G8" s="1"/>
    </row>
    <row r="9" spans="1:14" ht="16" customHeight="1" x14ac:dyDescent="0.3">
      <c r="A9" s="19">
        <v>5</v>
      </c>
      <c r="B9" s="40" t="s">
        <v>36</v>
      </c>
      <c r="C9" s="38">
        <v>213.92979369420047</v>
      </c>
      <c r="D9" s="38">
        <f>'2.9'!F9</f>
        <v>205.03779555002379</v>
      </c>
      <c r="E9" s="24">
        <f t="shared" si="0"/>
        <v>-4.1565029305302134E-2</v>
      </c>
      <c r="F9" s="2"/>
      <c r="G9" s="1"/>
    </row>
    <row r="10" spans="1:14" ht="16" customHeight="1" x14ac:dyDescent="0.3">
      <c r="A10" s="21">
        <v>6</v>
      </c>
      <c r="B10" s="41" t="s">
        <v>37</v>
      </c>
      <c r="C10" s="39">
        <v>121.48582986042193</v>
      </c>
      <c r="D10" s="39">
        <f>'2.9'!F10</f>
        <v>121.3299682032966</v>
      </c>
      <c r="E10" s="23">
        <f t="shared" si="0"/>
        <v>-1.2829616203338405E-3</v>
      </c>
      <c r="F10" s="2"/>
      <c r="G10" s="1"/>
    </row>
    <row r="11" spans="1:14" ht="16" customHeight="1" x14ac:dyDescent="0.3">
      <c r="A11" s="19">
        <v>7</v>
      </c>
      <c r="B11" s="40" t="s">
        <v>38</v>
      </c>
      <c r="C11" s="38">
        <v>145.90050670802111</v>
      </c>
      <c r="D11" s="38">
        <f>'2.9'!F11</f>
        <v>154.78859909561871</v>
      </c>
      <c r="E11" s="24">
        <f t="shared" si="0"/>
        <v>6.0918858941214071E-2</v>
      </c>
      <c r="F11" s="2"/>
      <c r="G11" s="1"/>
    </row>
    <row r="12" spans="1:14" ht="16" customHeight="1" x14ac:dyDescent="0.3">
      <c r="A12" s="21">
        <v>8</v>
      </c>
      <c r="B12" s="41" t="s">
        <v>39</v>
      </c>
      <c r="C12" s="39">
        <v>214.83223837845725</v>
      </c>
      <c r="D12" s="39">
        <f>'2.9'!F12</f>
        <v>194.466752087169</v>
      </c>
      <c r="E12" s="23">
        <f t="shared" si="0"/>
        <v>-9.479716100807728E-2</v>
      </c>
      <c r="F12" s="2"/>
      <c r="G12" s="1"/>
    </row>
    <row r="13" spans="1:14" ht="16" customHeight="1" x14ac:dyDescent="0.3">
      <c r="A13" s="19">
        <v>9</v>
      </c>
      <c r="B13" s="40" t="s">
        <v>40</v>
      </c>
      <c r="C13" s="38">
        <v>153.63096646231514</v>
      </c>
      <c r="D13" s="38">
        <f>'2.9'!F13</f>
        <v>139.3955935983723</v>
      </c>
      <c r="E13" s="24">
        <f t="shared" si="0"/>
        <v>-9.2659528165076693E-2</v>
      </c>
      <c r="F13" s="2"/>
      <c r="G13" s="1"/>
    </row>
    <row r="14" spans="1:14" ht="16" customHeight="1" x14ac:dyDescent="0.3">
      <c r="A14" s="21">
        <v>10</v>
      </c>
      <c r="B14" s="41" t="s">
        <v>41</v>
      </c>
      <c r="C14" s="39">
        <v>207.66938240046633</v>
      </c>
      <c r="D14" s="39">
        <f>'2.9'!F14</f>
        <v>227.84334334507349</v>
      </c>
      <c r="E14" s="23">
        <f t="shared" si="0"/>
        <v>9.7144608952050598E-2</v>
      </c>
      <c r="F14" s="2"/>
      <c r="G14" s="1"/>
    </row>
    <row r="15" spans="1:14" ht="16" customHeight="1" x14ac:dyDescent="0.3">
      <c r="A15" s="19">
        <v>11</v>
      </c>
      <c r="B15" s="40" t="s">
        <v>42</v>
      </c>
      <c r="C15" s="38">
        <v>91.220963887968082</v>
      </c>
      <c r="D15" s="38">
        <f>'2.9'!F15</f>
        <v>95.256307471803524</v>
      </c>
      <c r="E15" s="24">
        <f t="shared" si="0"/>
        <v>4.4237019779701077E-2</v>
      </c>
      <c r="F15" s="2"/>
      <c r="G15" s="1"/>
    </row>
    <row r="16" spans="1:14" ht="16" customHeight="1" x14ac:dyDescent="0.3">
      <c r="A16" s="21">
        <v>12</v>
      </c>
      <c r="B16" s="41" t="s">
        <v>43</v>
      </c>
      <c r="C16" s="39">
        <v>147.54385746804385</v>
      </c>
      <c r="D16" s="39">
        <f>'2.9'!F16</f>
        <v>133.98835260646109</v>
      </c>
      <c r="E16" s="23">
        <f t="shared" si="0"/>
        <v>-9.1874410051389049E-2</v>
      </c>
      <c r="F16" s="2"/>
      <c r="G16" s="1"/>
    </row>
    <row r="17" spans="1:7" ht="16" customHeight="1" x14ac:dyDescent="0.3">
      <c r="A17" s="19">
        <v>13</v>
      </c>
      <c r="B17" s="40" t="s">
        <v>44</v>
      </c>
      <c r="C17" s="38">
        <v>124.97847155423042</v>
      </c>
      <c r="D17" s="38">
        <f>'2.9'!F17</f>
        <v>129.79002697429809</v>
      </c>
      <c r="E17" s="24">
        <f t="shared" si="0"/>
        <v>3.8499073962349119E-2</v>
      </c>
      <c r="F17" s="2"/>
      <c r="G17" s="1"/>
    </row>
    <row r="18" spans="1:7" ht="19" customHeight="1" x14ac:dyDescent="0.3">
      <c r="A18" s="142" t="s">
        <v>21</v>
      </c>
      <c r="B18" s="143"/>
      <c r="C18" s="143"/>
      <c r="D18" s="146" t="s">
        <v>22</v>
      </c>
      <c r="E18" s="147"/>
      <c r="G18" s="1"/>
    </row>
    <row r="19" spans="1:7" x14ac:dyDescent="0.3">
      <c r="E19" s="30"/>
    </row>
    <row r="20" spans="1:7" x14ac:dyDescent="0.3">
      <c r="C20" s="1"/>
    </row>
  </sheetData>
  <mergeCells count="5">
    <mergeCell ref="A2:E2"/>
    <mergeCell ref="A4:B4"/>
    <mergeCell ref="F4:G4"/>
    <mergeCell ref="A18:C18"/>
    <mergeCell ref="D18:E18"/>
  </mergeCells>
  <hyperlinks>
    <hyperlink ref="D18" location="'القائمة الرئيسية'!A1" display="العودة للقائمة الرئيسية" xr:uid="{8E90D632-E5CA-43DA-8209-9D12D10298D2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073E2-5C15-4B91-ACE0-FEB4EB2B3E39}">
  <sheetPr>
    <tabColor theme="3" tint="0.59999389629810485"/>
  </sheetPr>
  <dimension ref="A1:N20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5.58203125" customWidth="1"/>
    <col min="2" max="5" width="15.58203125" customWidth="1"/>
    <col min="6" max="6" width="34.1640625" customWidth="1"/>
    <col min="7" max="9" width="15.1640625" customWidth="1"/>
    <col min="10" max="10" width="21.25" customWidth="1"/>
    <col min="11" max="14" width="15.1640625" customWidth="1"/>
  </cols>
  <sheetData>
    <row r="1" spans="1:14" ht="39.65" customHeight="1" x14ac:dyDescent="0.3"/>
    <row r="2" spans="1:14" ht="46" customHeight="1" x14ac:dyDescent="0.3">
      <c r="A2" s="136" t="s">
        <v>192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154</v>
      </c>
    </row>
    <row r="4" spans="1:14" ht="35.15" customHeight="1" x14ac:dyDescent="0.3">
      <c r="A4" s="140" t="s">
        <v>29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40" t="s">
        <v>32</v>
      </c>
      <c r="C5" s="38">
        <v>847.67663135969588</v>
      </c>
      <c r="D5" s="38">
        <f>'2.10'!F5</f>
        <v>782.87888529876363</v>
      </c>
      <c r="E5" s="24">
        <f>(D5-C5)/C5</f>
        <v>-7.6441585934715381E-2</v>
      </c>
      <c r="F5" s="2"/>
      <c r="G5" s="1"/>
    </row>
    <row r="6" spans="1:14" ht="16" customHeight="1" x14ac:dyDescent="0.3">
      <c r="A6" s="21">
        <v>2</v>
      </c>
      <c r="B6" s="41" t="s">
        <v>33</v>
      </c>
      <c r="C6" s="39">
        <v>443.72046937860728</v>
      </c>
      <c r="D6" s="39">
        <f>'2.10'!F6</f>
        <v>366.66198664053258</v>
      </c>
      <c r="E6" s="23">
        <f t="shared" ref="E6:E17" si="0">(D6-C6)/C6</f>
        <v>-0.17366447584892475</v>
      </c>
      <c r="F6" s="2"/>
      <c r="G6" s="1"/>
    </row>
    <row r="7" spans="1:14" ht="16" customHeight="1" x14ac:dyDescent="0.3">
      <c r="A7" s="19">
        <v>3</v>
      </c>
      <c r="B7" s="40" t="s">
        <v>34</v>
      </c>
      <c r="C7" s="38">
        <v>475.43759586070308</v>
      </c>
      <c r="D7" s="38">
        <f>'2.10'!F7</f>
        <v>470.2018457134011</v>
      </c>
      <c r="E7" s="24">
        <f t="shared" si="0"/>
        <v>-1.1012486586853746E-2</v>
      </c>
      <c r="F7" s="2"/>
      <c r="G7" s="1"/>
    </row>
    <row r="8" spans="1:14" ht="16" customHeight="1" x14ac:dyDescent="0.3">
      <c r="A8" s="21">
        <v>4</v>
      </c>
      <c r="B8" s="41" t="s">
        <v>35</v>
      </c>
      <c r="C8" s="39">
        <v>443.5109503601326</v>
      </c>
      <c r="D8" s="39">
        <f>'2.10'!F8</f>
        <v>454.63374044735048</v>
      </c>
      <c r="E8" s="23">
        <f t="shared" si="0"/>
        <v>2.5078952567430705E-2</v>
      </c>
      <c r="F8" s="2"/>
      <c r="G8" s="1"/>
    </row>
    <row r="9" spans="1:14" ht="16" customHeight="1" x14ac:dyDescent="0.3">
      <c r="A9" s="19">
        <v>5</v>
      </c>
      <c r="B9" s="40" t="s">
        <v>36</v>
      </c>
      <c r="C9" s="38">
        <v>438.23602177750826</v>
      </c>
      <c r="D9" s="38">
        <f>'2.10'!F9</f>
        <v>459.95233148497613</v>
      </c>
      <c r="E9" s="24">
        <f t="shared" si="0"/>
        <v>4.9553913024733526E-2</v>
      </c>
      <c r="F9" s="2"/>
      <c r="G9" s="1"/>
    </row>
    <row r="10" spans="1:14" ht="16" customHeight="1" x14ac:dyDescent="0.3">
      <c r="A10" s="21">
        <v>6</v>
      </c>
      <c r="B10" s="41" t="s">
        <v>37</v>
      </c>
      <c r="C10" s="39">
        <v>268.06521181697747</v>
      </c>
      <c r="D10" s="39">
        <f>'2.10'!F10</f>
        <v>246.16030763946861</v>
      </c>
      <c r="E10" s="23">
        <f t="shared" si="0"/>
        <v>-8.171483359976045E-2</v>
      </c>
      <c r="F10" s="2"/>
      <c r="G10" s="1"/>
    </row>
    <row r="11" spans="1:14" ht="16" customHeight="1" x14ac:dyDescent="0.3">
      <c r="A11" s="19">
        <v>7</v>
      </c>
      <c r="B11" s="40" t="s">
        <v>38</v>
      </c>
      <c r="C11" s="38">
        <v>701.65957681070859</v>
      </c>
      <c r="D11" s="38">
        <f>'2.10'!F11</f>
        <v>1121.254362347237</v>
      </c>
      <c r="E11" s="24">
        <f t="shared" si="0"/>
        <v>0.59800336146445177</v>
      </c>
      <c r="F11" s="2"/>
      <c r="G11" s="1"/>
    </row>
    <row r="12" spans="1:14" ht="16" customHeight="1" x14ac:dyDescent="0.3">
      <c r="A12" s="21">
        <v>8</v>
      </c>
      <c r="B12" s="41" t="s">
        <v>39</v>
      </c>
      <c r="C12" s="39">
        <v>474.12285246848245</v>
      </c>
      <c r="D12" s="39">
        <f>'2.10'!F12</f>
        <v>437.99042125350519</v>
      </c>
      <c r="E12" s="23">
        <f t="shared" si="0"/>
        <v>-7.6209005802729532E-2</v>
      </c>
      <c r="F12" s="2"/>
      <c r="G12" s="1"/>
    </row>
    <row r="13" spans="1:14" ht="16" customHeight="1" x14ac:dyDescent="0.3">
      <c r="A13" s="19">
        <v>9</v>
      </c>
      <c r="B13" s="40" t="s">
        <v>40</v>
      </c>
      <c r="C13" s="38">
        <v>202.49111982464694</v>
      </c>
      <c r="D13" s="38">
        <f>'2.10'!F13</f>
        <v>219.36780582015771</v>
      </c>
      <c r="E13" s="24">
        <f t="shared" si="0"/>
        <v>8.3345314155631248E-2</v>
      </c>
      <c r="F13" s="2"/>
      <c r="G13" s="1"/>
    </row>
    <row r="14" spans="1:14" ht="16" customHeight="1" x14ac:dyDescent="0.3">
      <c r="A14" s="21">
        <v>10</v>
      </c>
      <c r="B14" s="41" t="s">
        <v>41</v>
      </c>
      <c r="C14" s="39">
        <v>302.21750638916677</v>
      </c>
      <c r="D14" s="39">
        <f>'2.10'!F14</f>
        <v>286.25955713265932</v>
      </c>
      <c r="E14" s="23">
        <f t="shared" si="0"/>
        <v>-5.2802861909522637E-2</v>
      </c>
      <c r="F14" s="2"/>
      <c r="G14" s="1"/>
    </row>
    <row r="15" spans="1:14" ht="16" customHeight="1" x14ac:dyDescent="0.3">
      <c r="A15" s="19">
        <v>11</v>
      </c>
      <c r="B15" s="40" t="s">
        <v>42</v>
      </c>
      <c r="C15" s="38">
        <v>221.78438832680024</v>
      </c>
      <c r="D15" s="38">
        <f>'2.10'!F15</f>
        <v>336.80841490553149</v>
      </c>
      <c r="E15" s="24">
        <f t="shared" si="0"/>
        <v>0.51862995157820968</v>
      </c>
      <c r="F15" s="2"/>
      <c r="G15" s="1"/>
    </row>
    <row r="16" spans="1:14" ht="16" customHeight="1" x14ac:dyDescent="0.3">
      <c r="A16" s="21">
        <v>12</v>
      </c>
      <c r="B16" s="41" t="s">
        <v>43</v>
      </c>
      <c r="C16" s="39">
        <v>271.96697319677503</v>
      </c>
      <c r="D16" s="39">
        <f>'2.10'!F16</f>
        <v>288.14851887705709</v>
      </c>
      <c r="E16" s="23">
        <f t="shared" si="0"/>
        <v>5.94982011605295E-2</v>
      </c>
      <c r="F16" s="2"/>
      <c r="G16" s="1"/>
    </row>
    <row r="17" spans="1:7" ht="16" customHeight="1" x14ac:dyDescent="0.3">
      <c r="A17" s="19">
        <v>13</v>
      </c>
      <c r="B17" s="40" t="s">
        <v>44</v>
      </c>
      <c r="C17" s="38">
        <v>277.96571084678567</v>
      </c>
      <c r="D17" s="38">
        <f>'2.10'!F17</f>
        <v>268.95683094126468</v>
      </c>
      <c r="E17" s="24">
        <f t="shared" si="0"/>
        <v>-3.2410040353814243E-2</v>
      </c>
      <c r="F17" s="2"/>
      <c r="G17" s="1"/>
    </row>
    <row r="18" spans="1:7" ht="17.149999999999999" customHeight="1" x14ac:dyDescent="0.3">
      <c r="A18" s="142" t="s">
        <v>21</v>
      </c>
      <c r="B18" s="143"/>
      <c r="C18" s="143"/>
      <c r="D18" s="146" t="s">
        <v>22</v>
      </c>
      <c r="E18" s="147"/>
      <c r="G18" s="1"/>
    </row>
    <row r="19" spans="1:7" x14ac:dyDescent="0.3">
      <c r="E19" s="30"/>
    </row>
    <row r="20" spans="1:7" x14ac:dyDescent="0.3">
      <c r="C20" s="1"/>
    </row>
  </sheetData>
  <mergeCells count="5">
    <mergeCell ref="A2:E2"/>
    <mergeCell ref="A4:B4"/>
    <mergeCell ref="F4:G4"/>
    <mergeCell ref="A18:C18"/>
    <mergeCell ref="D18:E18"/>
  </mergeCells>
  <hyperlinks>
    <hyperlink ref="D18" location="'القائمة الرئيسية'!A1" display="العودة للقائمة الرئيسية" xr:uid="{92BC6C43-F259-4AC3-910F-DC68812D0DB5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FA77-32D9-431F-814A-854B8985E8E7}">
  <sheetPr>
    <tabColor theme="3" tint="0.59999389629810485"/>
  </sheetPr>
  <dimension ref="A1:N20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5.58203125" customWidth="1"/>
    <col min="2" max="5" width="15.58203125" customWidth="1"/>
    <col min="6" max="6" width="34.1640625" customWidth="1"/>
    <col min="7" max="9" width="15.1640625" customWidth="1"/>
    <col min="10" max="10" width="21.25" customWidth="1"/>
    <col min="11" max="14" width="15.1640625" customWidth="1"/>
  </cols>
  <sheetData>
    <row r="1" spans="1:14" ht="39.65" customHeight="1" x14ac:dyDescent="0.3"/>
    <row r="2" spans="1:14" ht="46" customHeight="1" x14ac:dyDescent="0.3">
      <c r="A2" s="136" t="s">
        <v>167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155</v>
      </c>
    </row>
    <row r="4" spans="1:14" ht="35.15" customHeight="1" x14ac:dyDescent="0.3">
      <c r="A4" s="140" t="s">
        <v>29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40" t="s">
        <v>32</v>
      </c>
      <c r="C5" s="33">
        <v>2.3299208620979961</v>
      </c>
      <c r="D5" s="33">
        <f>'2.15'!F5</f>
        <v>2.2608635029641859</v>
      </c>
      <c r="E5" s="24">
        <f>(D5-C5)/C5</f>
        <v>-2.9639358253407334E-2</v>
      </c>
      <c r="F5" s="2"/>
      <c r="G5" s="1"/>
    </row>
    <row r="6" spans="1:14" ht="16" customHeight="1" x14ac:dyDescent="0.3">
      <c r="A6" s="21">
        <v>2</v>
      </c>
      <c r="B6" s="41" t="s">
        <v>33</v>
      </c>
      <c r="C6" s="34">
        <v>1.9760593548137546</v>
      </c>
      <c r="D6" s="34">
        <f>'2.15'!F6</f>
        <v>2.0461714490388818</v>
      </c>
      <c r="E6" s="23">
        <f t="shared" ref="E6:E17" si="0">(D6-C6)/C6</f>
        <v>3.5480763295055645E-2</v>
      </c>
      <c r="F6" s="2"/>
      <c r="G6" s="1"/>
    </row>
    <row r="7" spans="1:14" ht="16" customHeight="1" x14ac:dyDescent="0.3">
      <c r="A7" s="19">
        <v>3</v>
      </c>
      <c r="B7" s="40" t="s">
        <v>34</v>
      </c>
      <c r="C7" s="33">
        <v>2.3595549635665596</v>
      </c>
      <c r="D7" s="33">
        <f>'2.15'!F7</f>
        <v>2.7231168434709612</v>
      </c>
      <c r="E7" s="24">
        <f t="shared" si="0"/>
        <v>0.15408069975825595</v>
      </c>
      <c r="F7" s="2"/>
      <c r="G7" s="1"/>
    </row>
    <row r="8" spans="1:14" ht="16" customHeight="1" x14ac:dyDescent="0.3">
      <c r="A8" s="21">
        <v>4</v>
      </c>
      <c r="B8" s="41" t="s">
        <v>35</v>
      </c>
      <c r="C8" s="34">
        <v>1.787445994661383</v>
      </c>
      <c r="D8" s="34">
        <f>'2.15'!F8</f>
        <v>1.7831510988677599</v>
      </c>
      <c r="E8" s="23">
        <f t="shared" si="0"/>
        <v>-2.4028115011310927E-3</v>
      </c>
      <c r="F8" s="2"/>
      <c r="G8" s="1"/>
    </row>
    <row r="9" spans="1:14" ht="16" customHeight="1" x14ac:dyDescent="0.3">
      <c r="A9" s="19">
        <v>5</v>
      </c>
      <c r="B9" s="40" t="s">
        <v>36</v>
      </c>
      <c r="C9" s="33">
        <v>2.1343122576682405</v>
      </c>
      <c r="D9" s="33">
        <f>'2.15'!F9</f>
        <v>2.1553126614126001</v>
      </c>
      <c r="E9" s="24">
        <f t="shared" si="0"/>
        <v>9.839424230877445E-3</v>
      </c>
      <c r="F9" s="2"/>
      <c r="G9" s="1"/>
    </row>
    <row r="10" spans="1:14" ht="16" customHeight="1" x14ac:dyDescent="0.3">
      <c r="A10" s="21">
        <v>6</v>
      </c>
      <c r="B10" s="41" t="s">
        <v>37</v>
      </c>
      <c r="C10" s="34">
        <v>2.0382270681291788</v>
      </c>
      <c r="D10" s="34">
        <f>'2.15'!F10</f>
        <v>1.9404529189583199</v>
      </c>
      <c r="E10" s="23">
        <f t="shared" si="0"/>
        <v>-4.7970194636166058E-2</v>
      </c>
      <c r="F10" s="2"/>
      <c r="G10" s="1"/>
    </row>
    <row r="11" spans="1:14" ht="16" customHeight="1" x14ac:dyDescent="0.3">
      <c r="A11" s="19">
        <v>7</v>
      </c>
      <c r="B11" s="40" t="s">
        <v>38</v>
      </c>
      <c r="C11" s="33">
        <v>2.2314288631027326</v>
      </c>
      <c r="D11" s="33">
        <f>'2.15'!F11</f>
        <v>1.9311628149073501</v>
      </c>
      <c r="E11" s="24">
        <f t="shared" si="0"/>
        <v>-0.13456223192249644</v>
      </c>
      <c r="F11" s="2"/>
      <c r="G11" s="1"/>
    </row>
    <row r="12" spans="1:14" ht="16" customHeight="1" x14ac:dyDescent="0.3">
      <c r="A12" s="21">
        <v>8</v>
      </c>
      <c r="B12" s="41" t="s">
        <v>39</v>
      </c>
      <c r="C12" s="34">
        <v>1.8168744787746882</v>
      </c>
      <c r="D12" s="34">
        <f>'2.15'!F12</f>
        <v>1.8458359710206089</v>
      </c>
      <c r="E12" s="23">
        <f t="shared" si="0"/>
        <v>1.5940282382882344E-2</v>
      </c>
      <c r="F12" s="2"/>
      <c r="G12" s="1"/>
    </row>
    <row r="13" spans="1:14" ht="16" customHeight="1" x14ac:dyDescent="0.3">
      <c r="A13" s="19">
        <v>9</v>
      </c>
      <c r="B13" s="40" t="s">
        <v>40</v>
      </c>
      <c r="C13" s="33">
        <v>1.9537358818418766</v>
      </c>
      <c r="D13" s="33">
        <f>'2.15'!F13</f>
        <v>1.8671526933981371</v>
      </c>
      <c r="E13" s="24">
        <f t="shared" si="0"/>
        <v>-4.4316731472482156E-2</v>
      </c>
      <c r="F13" s="2"/>
      <c r="G13" s="1"/>
    </row>
    <row r="14" spans="1:14" ht="16" customHeight="1" x14ac:dyDescent="0.3">
      <c r="A14" s="21">
        <v>10</v>
      </c>
      <c r="B14" s="41" t="s">
        <v>41</v>
      </c>
      <c r="C14" s="34">
        <v>1.9096162666258982</v>
      </c>
      <c r="D14" s="34">
        <f>'2.15'!F14</f>
        <v>1.852548171106108</v>
      </c>
      <c r="E14" s="23">
        <f t="shared" si="0"/>
        <v>-2.9884588080423005E-2</v>
      </c>
      <c r="F14" s="2"/>
      <c r="G14" s="1"/>
    </row>
    <row r="15" spans="1:14" ht="16" customHeight="1" x14ac:dyDescent="0.3">
      <c r="A15" s="19">
        <v>11</v>
      </c>
      <c r="B15" s="40" t="s">
        <v>42</v>
      </c>
      <c r="C15" s="33">
        <v>2.2200344341837535</v>
      </c>
      <c r="D15" s="33">
        <f>'2.15'!F15</f>
        <v>2.365448243264535</v>
      </c>
      <c r="E15" s="24">
        <f t="shared" si="0"/>
        <v>6.550069982776921E-2</v>
      </c>
      <c r="F15" s="2"/>
      <c r="G15" s="1"/>
    </row>
    <row r="16" spans="1:14" ht="16" customHeight="1" x14ac:dyDescent="0.3">
      <c r="A16" s="21">
        <v>12</v>
      </c>
      <c r="B16" s="41" t="s">
        <v>43</v>
      </c>
      <c r="C16" s="34">
        <v>2.4392290249433106</v>
      </c>
      <c r="D16" s="34">
        <f>'2.15'!F16</f>
        <v>2.1045959622306851</v>
      </c>
      <c r="E16" s="23">
        <f t="shared" si="0"/>
        <v>-0.13718804560404188</v>
      </c>
      <c r="F16" s="2"/>
      <c r="G16" s="1"/>
    </row>
    <row r="17" spans="1:7" ht="16" customHeight="1" x14ac:dyDescent="0.3">
      <c r="A17" s="19">
        <v>13</v>
      </c>
      <c r="B17" s="40" t="s">
        <v>44</v>
      </c>
      <c r="C17" s="33">
        <v>1.8869150613296419</v>
      </c>
      <c r="D17" s="33">
        <f>'2.15'!F17</f>
        <v>1.9781040148592659</v>
      </c>
      <c r="E17" s="24">
        <f t="shared" si="0"/>
        <v>4.8327004960873207E-2</v>
      </c>
      <c r="F17" s="2"/>
      <c r="G17" s="1"/>
    </row>
    <row r="18" spans="1:7" ht="18.649999999999999" customHeight="1" x14ac:dyDescent="0.3">
      <c r="A18" s="142" t="s">
        <v>21</v>
      </c>
      <c r="B18" s="143"/>
      <c r="C18" s="143"/>
      <c r="D18" s="146" t="s">
        <v>22</v>
      </c>
      <c r="E18" s="147"/>
      <c r="G18" s="1"/>
    </row>
    <row r="19" spans="1:7" x14ac:dyDescent="0.3">
      <c r="E19" s="30"/>
    </row>
    <row r="20" spans="1:7" x14ac:dyDescent="0.3">
      <c r="C20" s="1"/>
    </row>
  </sheetData>
  <mergeCells count="5">
    <mergeCell ref="A2:E2"/>
    <mergeCell ref="A4:B4"/>
    <mergeCell ref="F4:G4"/>
    <mergeCell ref="A18:C18"/>
    <mergeCell ref="D18:E18"/>
  </mergeCells>
  <hyperlinks>
    <hyperlink ref="D18" location="'القائمة الرئيسية'!A1" display="العودة للقائمة الرئيسية" xr:uid="{6F325CFD-DA10-4D5A-8244-060A4265E47A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184D-2932-499D-95F6-07492006C600}">
  <sheetPr>
    <tabColor theme="3" tint="0.59999389629810485"/>
  </sheetPr>
  <dimension ref="A1:N32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5.58203125" customWidth="1"/>
    <col min="2" max="5" width="15.58203125" customWidth="1"/>
    <col min="6" max="6" width="34.1640625" customWidth="1"/>
    <col min="7" max="9" width="15.1640625" customWidth="1"/>
    <col min="10" max="10" width="21.25" customWidth="1"/>
    <col min="11" max="14" width="15.1640625" customWidth="1"/>
  </cols>
  <sheetData>
    <row r="1" spans="1:14" ht="39.65" customHeight="1" x14ac:dyDescent="0.3"/>
    <row r="2" spans="1:14" ht="46" customHeight="1" x14ac:dyDescent="0.3">
      <c r="A2" s="136" t="s">
        <v>166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232</v>
      </c>
    </row>
    <row r="4" spans="1:14" ht="35.15" customHeight="1" x14ac:dyDescent="0.3">
      <c r="A4" s="140" t="s">
        <v>29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40" t="s">
        <v>32</v>
      </c>
      <c r="C5" s="33">
        <v>2.6789510837970267</v>
      </c>
      <c r="D5" s="33">
        <f>'2.16'!F5</f>
        <v>2.4568010469158952</v>
      </c>
      <c r="E5" s="24">
        <f>(D5-C5)/C5</f>
        <v>-8.2924260254228277E-2</v>
      </c>
      <c r="F5" s="2"/>
      <c r="G5" s="1"/>
    </row>
    <row r="6" spans="1:14" ht="16" customHeight="1" x14ac:dyDescent="0.3">
      <c r="A6" s="21">
        <v>2</v>
      </c>
      <c r="B6" s="41" t="s">
        <v>33</v>
      </c>
      <c r="C6" s="34">
        <v>4.737230472791369</v>
      </c>
      <c r="D6" s="34">
        <f>'2.16'!F6</f>
        <v>5.1725089719127872</v>
      </c>
      <c r="E6" s="23">
        <f t="shared" ref="E6:E17" si="0">(D6-C6)/C6</f>
        <v>9.1884594093842864E-2</v>
      </c>
      <c r="F6" s="2"/>
      <c r="G6" s="1"/>
    </row>
    <row r="7" spans="1:14" ht="16" customHeight="1" x14ac:dyDescent="0.3">
      <c r="A7" s="19">
        <v>3</v>
      </c>
      <c r="B7" s="40" t="s">
        <v>34</v>
      </c>
      <c r="C7" s="33">
        <v>3.7499071795479741</v>
      </c>
      <c r="D7" s="33">
        <f>'2.16'!F7</f>
        <v>3.479969206834904</v>
      </c>
      <c r="E7" s="24">
        <f t="shared" si="0"/>
        <v>-7.1985241177518797E-2</v>
      </c>
      <c r="F7" s="2"/>
      <c r="G7" s="1"/>
    </row>
    <row r="8" spans="1:14" ht="16" customHeight="1" x14ac:dyDescent="0.3">
      <c r="A8" s="21">
        <v>4</v>
      </c>
      <c r="B8" s="41" t="s">
        <v>35</v>
      </c>
      <c r="C8" s="34">
        <v>1.699974253347065</v>
      </c>
      <c r="D8" s="34">
        <f>'2.16'!F8</f>
        <v>1.741856630129013</v>
      </c>
      <c r="E8" s="23">
        <f t="shared" si="0"/>
        <v>2.463706535524653E-2</v>
      </c>
      <c r="F8" s="2"/>
      <c r="G8" s="1"/>
    </row>
    <row r="9" spans="1:14" ht="16" customHeight="1" x14ac:dyDescent="0.3">
      <c r="A9" s="19">
        <v>5</v>
      </c>
      <c r="B9" s="40" t="s">
        <v>36</v>
      </c>
      <c r="C9" s="33">
        <v>2.2867414602890594</v>
      </c>
      <c r="D9" s="33">
        <f>'2.16'!F9</f>
        <v>2.196192418055086</v>
      </c>
      <c r="E9" s="24">
        <f t="shared" si="0"/>
        <v>-3.9597411341169897E-2</v>
      </c>
      <c r="F9" s="2"/>
      <c r="G9" s="1"/>
    </row>
    <row r="10" spans="1:14" ht="16" customHeight="1" x14ac:dyDescent="0.3">
      <c r="A10" s="21">
        <v>6</v>
      </c>
      <c r="B10" s="41" t="s">
        <v>37</v>
      </c>
      <c r="C10" s="34">
        <v>1.7647194430356401</v>
      </c>
      <c r="D10" s="34">
        <f>'2.16'!F10</f>
        <v>1.693489694819889</v>
      </c>
      <c r="E10" s="23">
        <f t="shared" si="0"/>
        <v>-4.03632138223756E-2</v>
      </c>
      <c r="F10" s="2"/>
      <c r="G10" s="1"/>
    </row>
    <row r="11" spans="1:14" ht="16" customHeight="1" x14ac:dyDescent="0.3">
      <c r="A11" s="19">
        <v>7</v>
      </c>
      <c r="B11" s="40" t="s">
        <v>38</v>
      </c>
      <c r="C11" s="33">
        <v>2.6455973618991049</v>
      </c>
      <c r="D11" s="33">
        <f>'2.16'!F11</f>
        <v>2.3170215251613659</v>
      </c>
      <c r="E11" s="24">
        <f t="shared" si="0"/>
        <v>-0.12419721967891417</v>
      </c>
      <c r="F11" s="2"/>
      <c r="G11" s="1"/>
    </row>
    <row r="12" spans="1:14" ht="16" customHeight="1" x14ac:dyDescent="0.3">
      <c r="A12" s="21">
        <v>8</v>
      </c>
      <c r="B12" s="41" t="s">
        <v>39</v>
      </c>
      <c r="C12" s="34">
        <v>1.7207014347529037</v>
      </c>
      <c r="D12" s="34">
        <f>'2.16'!F12</f>
        <v>1.7625423968343701</v>
      </c>
      <c r="E12" s="23">
        <f t="shared" si="0"/>
        <v>2.4316224323643235E-2</v>
      </c>
      <c r="F12" s="2"/>
      <c r="G12" s="1"/>
    </row>
    <row r="13" spans="1:14" ht="16" customHeight="1" x14ac:dyDescent="0.3">
      <c r="A13" s="19">
        <v>9</v>
      </c>
      <c r="B13" s="40" t="s">
        <v>40</v>
      </c>
      <c r="C13" s="33">
        <v>1.9673550966022653</v>
      </c>
      <c r="D13" s="33">
        <f>'2.16'!F13</f>
        <v>1.878432049732343</v>
      </c>
      <c r="E13" s="24">
        <f t="shared" si="0"/>
        <v>-4.5199286607434233E-2</v>
      </c>
      <c r="F13" s="2"/>
      <c r="G13" s="1"/>
    </row>
    <row r="14" spans="1:14" ht="16" customHeight="1" x14ac:dyDescent="0.3">
      <c r="A14" s="21">
        <v>10</v>
      </c>
      <c r="B14" s="41" t="s">
        <v>41</v>
      </c>
      <c r="C14" s="34">
        <v>1.7825915092102143</v>
      </c>
      <c r="D14" s="34">
        <f>'2.16'!F14</f>
        <v>1.7700640523663229</v>
      </c>
      <c r="E14" s="23">
        <f t="shared" si="0"/>
        <v>-7.0276654966463341E-3</v>
      </c>
      <c r="F14" s="2"/>
      <c r="G14" s="1"/>
    </row>
    <row r="15" spans="1:14" ht="16" customHeight="1" x14ac:dyDescent="0.3">
      <c r="A15" s="19">
        <v>11</v>
      </c>
      <c r="B15" s="40" t="s">
        <v>42</v>
      </c>
      <c r="C15" s="33">
        <v>1.5826252092184885</v>
      </c>
      <c r="D15" s="33">
        <f>'2.16'!F15</f>
        <v>2.1548911298092359</v>
      </c>
      <c r="E15" s="24">
        <f t="shared" si="0"/>
        <v>0.36159282517263602</v>
      </c>
      <c r="F15" s="2"/>
      <c r="G15" s="1"/>
    </row>
    <row r="16" spans="1:14" ht="16" customHeight="1" x14ac:dyDescent="0.3">
      <c r="A16" s="21">
        <v>12</v>
      </c>
      <c r="B16" s="41" t="s">
        <v>43</v>
      </c>
      <c r="C16" s="34">
        <v>1.714064914992272</v>
      </c>
      <c r="D16" s="34">
        <f>'2.16'!F16</f>
        <v>1.6549379568247491</v>
      </c>
      <c r="E16" s="23">
        <f t="shared" si="0"/>
        <v>-3.4495168561214887E-2</v>
      </c>
      <c r="F16" s="2"/>
      <c r="G16" s="1"/>
    </row>
    <row r="17" spans="1:7" ht="16" customHeight="1" x14ac:dyDescent="0.3">
      <c r="A17" s="19">
        <v>13</v>
      </c>
      <c r="B17" s="40" t="s">
        <v>44</v>
      </c>
      <c r="C17" s="33">
        <v>2.0915051311288484</v>
      </c>
      <c r="D17" s="33">
        <f>'2.16'!F17</f>
        <v>1.9530772588389349</v>
      </c>
      <c r="E17" s="24">
        <f t="shared" si="0"/>
        <v>-6.6185767478944599E-2</v>
      </c>
      <c r="F17" s="2"/>
      <c r="G17" s="1"/>
    </row>
    <row r="18" spans="1:7" ht="19.5" customHeight="1" x14ac:dyDescent="0.3">
      <c r="A18" s="142" t="s">
        <v>21</v>
      </c>
      <c r="B18" s="143"/>
      <c r="C18" s="143"/>
      <c r="D18" s="146" t="s">
        <v>22</v>
      </c>
      <c r="E18" s="147"/>
      <c r="G18" s="1"/>
    </row>
    <row r="19" spans="1:7" ht="19.5" customHeight="1" x14ac:dyDescent="0.3">
      <c r="E19" s="30"/>
    </row>
    <row r="20" spans="1:7" x14ac:dyDescent="0.3">
      <c r="C20" s="1"/>
    </row>
    <row r="32" spans="1:7" x14ac:dyDescent="0.3">
      <c r="F32" s="3"/>
    </row>
  </sheetData>
  <mergeCells count="5">
    <mergeCell ref="A2:E2"/>
    <mergeCell ref="A4:B4"/>
    <mergeCell ref="F4:G4"/>
    <mergeCell ref="A18:C18"/>
    <mergeCell ref="D18:E18"/>
  </mergeCells>
  <hyperlinks>
    <hyperlink ref="D18" location="'القائمة الرئيسية'!A1" display="العودة للقائمة الرئيسية" xr:uid="{0661E24B-35AE-4333-9CF6-7F9D1078CC8B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779B-9DCE-40AE-B4A6-1019778A2DCA}">
  <sheetPr>
    <tabColor theme="3" tint="0.59999389629810485"/>
  </sheetPr>
  <dimension ref="A1:I21"/>
  <sheetViews>
    <sheetView showGridLines="0" rightToLeft="1" view="pageBreakPreview" zoomScaleNormal="100" zoomScaleSheetLayoutView="100" workbookViewId="0">
      <selection activeCell="C21" sqref="C21"/>
    </sheetView>
  </sheetViews>
  <sheetFormatPr defaultColWidth="8.75" defaultRowHeight="14" x14ac:dyDescent="0.3"/>
  <cols>
    <col min="1" max="1" width="5.58203125" customWidth="1"/>
    <col min="2" max="2" width="30.58203125" customWidth="1"/>
    <col min="3" max="5" width="15.58203125" customWidth="1"/>
    <col min="6" max="8" width="14.25" customWidth="1"/>
  </cols>
  <sheetData>
    <row r="1" spans="1:9" ht="38.15" customHeight="1" x14ac:dyDescent="0.3"/>
    <row r="2" spans="1:9" ht="46" customHeight="1" x14ac:dyDescent="0.3">
      <c r="A2" s="136" t="s">
        <v>193</v>
      </c>
      <c r="B2" s="136"/>
      <c r="C2" s="136"/>
      <c r="D2" s="136"/>
      <c r="E2" s="136"/>
      <c r="F2" s="5"/>
      <c r="G2" s="5"/>
      <c r="H2" s="5"/>
    </row>
    <row r="3" spans="1:9" x14ac:dyDescent="0.3">
      <c r="A3" s="17" t="s">
        <v>233</v>
      </c>
    </row>
    <row r="4" spans="1:9" ht="35.15" customHeight="1" x14ac:dyDescent="0.3">
      <c r="A4" s="156" t="s">
        <v>54</v>
      </c>
      <c r="B4" s="157"/>
      <c r="C4" s="32" t="s">
        <v>128</v>
      </c>
      <c r="D4" s="32" t="s">
        <v>129</v>
      </c>
      <c r="E4" s="32" t="s">
        <v>130</v>
      </c>
      <c r="F4" s="154"/>
      <c r="G4" s="155"/>
    </row>
    <row r="5" spans="1:9" ht="21.65" customHeight="1" thickBot="1" x14ac:dyDescent="0.35">
      <c r="A5" s="158" t="s">
        <v>55</v>
      </c>
      <c r="B5" s="159"/>
      <c r="C5" s="159"/>
      <c r="D5" s="159"/>
      <c r="E5" s="159"/>
    </row>
    <row r="6" spans="1:9" ht="16" customHeight="1" x14ac:dyDescent="0.3">
      <c r="A6" s="19">
        <v>1</v>
      </c>
      <c r="B6" s="20" t="s">
        <v>14</v>
      </c>
      <c r="C6" s="24">
        <v>0.64617424677811386</v>
      </c>
      <c r="D6" s="24">
        <v>0.61776659194008543</v>
      </c>
      <c r="E6" s="24">
        <v>0.625063197223509</v>
      </c>
    </row>
    <row r="7" spans="1:9" ht="16" customHeight="1" x14ac:dyDescent="0.5">
      <c r="A7" s="21">
        <v>2</v>
      </c>
      <c r="B7" s="22" t="s">
        <v>96</v>
      </c>
      <c r="C7" s="44">
        <v>0.62598834110231405</v>
      </c>
      <c r="D7" s="62">
        <v>0.58758525134929573</v>
      </c>
      <c r="E7" s="62">
        <v>0.61012229853070954</v>
      </c>
    </row>
    <row r="8" spans="1:9" ht="20.149999999999999" customHeight="1" x14ac:dyDescent="0.3">
      <c r="A8" s="156" t="s">
        <v>56</v>
      </c>
      <c r="B8" s="157"/>
      <c r="C8" s="131">
        <v>-2.01859056757998</v>
      </c>
      <c r="D8" s="131">
        <v>-3.01813405907897</v>
      </c>
      <c r="E8" s="131">
        <v>-1.49408986927995</v>
      </c>
    </row>
    <row r="9" spans="1:9" ht="20.149999999999999" customHeight="1" thickBot="1" x14ac:dyDescent="0.35">
      <c r="A9" s="158" t="s">
        <v>30</v>
      </c>
      <c r="B9" s="159"/>
      <c r="C9" s="159"/>
      <c r="D9" s="159"/>
      <c r="E9" s="159"/>
      <c r="G9" s="12"/>
      <c r="H9" s="14"/>
      <c r="I9" s="12"/>
    </row>
    <row r="10" spans="1:9" ht="20.149999999999999" customHeight="1" x14ac:dyDescent="0.3">
      <c r="A10" s="19">
        <v>1</v>
      </c>
      <c r="B10" s="20" t="s">
        <v>14</v>
      </c>
      <c r="C10" s="24">
        <v>0.59182405815229211</v>
      </c>
      <c r="D10" s="24">
        <v>0.51402167652026443</v>
      </c>
      <c r="E10" s="24">
        <v>0.4167192733468168</v>
      </c>
    </row>
    <row r="11" spans="1:9" ht="20.149999999999999" customHeight="1" x14ac:dyDescent="0.5">
      <c r="A11" s="21">
        <v>2</v>
      </c>
      <c r="B11" s="22" t="s">
        <v>96</v>
      </c>
      <c r="C11" s="44">
        <v>0.59026381518211635</v>
      </c>
      <c r="D11" s="62">
        <v>0.48620395829470642</v>
      </c>
      <c r="E11" s="62">
        <v>0.46978131914277949</v>
      </c>
    </row>
    <row r="12" spans="1:9" ht="20.149999999999999" customHeight="1" x14ac:dyDescent="0.3">
      <c r="A12" s="156" t="s">
        <v>57</v>
      </c>
      <c r="B12" s="157"/>
      <c r="C12" s="131">
        <v>-0.156024297017576</v>
      </c>
      <c r="D12" s="131">
        <v>-2.7817718225557999</v>
      </c>
      <c r="E12" s="131">
        <v>5.3062045795962698</v>
      </c>
    </row>
    <row r="13" spans="1:9" ht="15.65" customHeight="1" x14ac:dyDescent="0.3">
      <c r="A13" s="142" t="s">
        <v>21</v>
      </c>
      <c r="B13" s="143"/>
      <c r="C13" s="143"/>
      <c r="D13" s="146" t="s">
        <v>22</v>
      </c>
      <c r="E13" s="146"/>
    </row>
    <row r="16" spans="1:9" x14ac:dyDescent="0.3">
      <c r="C16" s="12"/>
    </row>
    <row r="18" spans="3:5" x14ac:dyDescent="0.3">
      <c r="C18" s="12"/>
      <c r="D18" s="12"/>
      <c r="E18" s="12"/>
    </row>
    <row r="21" spans="3:5" x14ac:dyDescent="0.3">
      <c r="C21" s="12"/>
      <c r="D21" s="12"/>
      <c r="E21" s="12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06EBF6E1-3984-40CC-95BF-98A9DC29DD73}"/>
  </hyperlinks>
  <pageMargins left="0.7" right="0.7" top="0.75" bottom="0.75" header="0.3" footer="0.3"/>
  <pageSetup scale="95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038F-D5DC-4D58-B172-A343AB3F6D12}">
  <sheetPr>
    <tabColor theme="3" tint="0.59999389629810485"/>
  </sheetPr>
  <dimension ref="A1:H13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5.58203125" customWidth="1"/>
    <col min="2" max="2" width="30.58203125" customWidth="1"/>
    <col min="3" max="5" width="15.58203125" customWidth="1"/>
    <col min="6" max="8" width="14.25" customWidth="1"/>
  </cols>
  <sheetData>
    <row r="1" spans="1:8" ht="39" customHeight="1" x14ac:dyDescent="0.3"/>
    <row r="2" spans="1:8" ht="46" customHeight="1" x14ac:dyDescent="0.3">
      <c r="A2" s="136" t="s">
        <v>194</v>
      </c>
      <c r="B2" s="136"/>
      <c r="C2" s="136"/>
      <c r="D2" s="136"/>
      <c r="E2" s="136"/>
      <c r="F2" s="5"/>
      <c r="G2" s="5"/>
      <c r="H2" s="5"/>
    </row>
    <row r="3" spans="1:8" x14ac:dyDescent="0.3">
      <c r="A3" s="17" t="s">
        <v>234</v>
      </c>
      <c r="E3" s="25"/>
    </row>
    <row r="4" spans="1:8" ht="35.15" customHeight="1" x14ac:dyDescent="0.3">
      <c r="A4" s="156" t="s">
        <v>54</v>
      </c>
      <c r="B4" s="157"/>
      <c r="C4" s="32" t="s">
        <v>128</v>
      </c>
      <c r="D4" s="32" t="s">
        <v>129</v>
      </c>
      <c r="E4" s="32" t="s">
        <v>130</v>
      </c>
      <c r="F4" s="154"/>
      <c r="G4" s="155"/>
    </row>
    <row r="5" spans="1:8" ht="20.5" customHeight="1" thickBot="1" x14ac:dyDescent="0.35">
      <c r="A5" s="158" t="s">
        <v>55</v>
      </c>
      <c r="B5" s="159"/>
      <c r="C5" s="159"/>
      <c r="D5" s="159"/>
      <c r="E5" s="159"/>
    </row>
    <row r="6" spans="1:8" ht="16" customHeight="1" x14ac:dyDescent="0.3">
      <c r="A6" s="19">
        <v>1</v>
      </c>
      <c r="B6" s="20" t="s">
        <v>14</v>
      </c>
      <c r="C6" s="38">
        <v>393.78038993181593</v>
      </c>
      <c r="D6" s="38">
        <v>405.86677562894835</v>
      </c>
      <c r="E6" s="51">
        <v>619.88699711282356</v>
      </c>
    </row>
    <row r="7" spans="1:8" ht="16" customHeight="1" x14ac:dyDescent="0.3">
      <c r="A7" s="21">
        <v>2</v>
      </c>
      <c r="B7" s="22" t="s">
        <v>96</v>
      </c>
      <c r="C7" s="39">
        <v>375.56173608172702</v>
      </c>
      <c r="D7" s="39">
        <v>384.01948779923453</v>
      </c>
      <c r="E7" s="39">
        <v>542.32599660895858</v>
      </c>
    </row>
    <row r="8" spans="1:8" ht="20.149999999999999" customHeight="1" x14ac:dyDescent="0.3">
      <c r="A8" s="156" t="s">
        <v>56</v>
      </c>
      <c r="B8" s="157"/>
      <c r="C8" s="32">
        <f>(C7-C6)/C6</f>
        <v>-4.626602623163515E-2</v>
      </c>
      <c r="D8" s="32">
        <f>(D7-D6)/D6</f>
        <v>-5.3828717060809765E-2</v>
      </c>
      <c r="E8" s="32">
        <f>(E7-E6)/E6</f>
        <v>-0.12512119283855275</v>
      </c>
    </row>
    <row r="9" spans="1:8" ht="20.149999999999999" customHeight="1" x14ac:dyDescent="0.3">
      <c r="A9" s="158" t="s">
        <v>30</v>
      </c>
      <c r="B9" s="159"/>
      <c r="C9" s="159"/>
      <c r="D9" s="159"/>
      <c r="E9" s="159"/>
    </row>
    <row r="10" spans="1:8" ht="20.149999999999999" customHeight="1" x14ac:dyDescent="0.3">
      <c r="A10" s="19">
        <v>1</v>
      </c>
      <c r="B10" s="20" t="s">
        <v>14</v>
      </c>
      <c r="C10" s="38">
        <v>217.66299535094225</v>
      </c>
      <c r="D10" s="38">
        <v>204.90786577590245</v>
      </c>
      <c r="E10" s="51">
        <v>200.32621839884291</v>
      </c>
    </row>
    <row r="11" spans="1:8" ht="20.149999999999999" customHeight="1" x14ac:dyDescent="0.3">
      <c r="A11" s="21">
        <v>2</v>
      </c>
      <c r="B11" s="22" t="s">
        <v>96</v>
      </c>
      <c r="C11" s="39">
        <v>214.21457766087721</v>
      </c>
      <c r="D11" s="39">
        <v>192.52156927582371</v>
      </c>
      <c r="E11" s="39">
        <v>207.3244489520518</v>
      </c>
    </row>
    <row r="12" spans="1:8" ht="20.149999999999999" customHeight="1" x14ac:dyDescent="0.3">
      <c r="A12" s="156" t="s">
        <v>57</v>
      </c>
      <c r="B12" s="157"/>
      <c r="C12" s="32">
        <f>(C11-C10)/C10</f>
        <v>-1.584292123015716E-2</v>
      </c>
      <c r="D12" s="32">
        <f t="shared" ref="D12:E12" si="0">(D11-D10)/D10</f>
        <v>-6.0448126054980338E-2</v>
      </c>
      <c r="E12" s="32">
        <f t="shared" si="0"/>
        <v>3.4934171917904613E-2</v>
      </c>
    </row>
    <row r="13" spans="1:8" ht="15.65" customHeight="1" x14ac:dyDescent="0.3">
      <c r="A13" s="142" t="s">
        <v>21</v>
      </c>
      <c r="B13" s="143"/>
      <c r="C13" s="143"/>
      <c r="D13" s="146" t="s">
        <v>22</v>
      </c>
      <c r="E13" s="146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8A2097B1-7D46-45C9-90A1-E5B74CB26AC3}"/>
  </hyperlinks>
  <pageMargins left="0.7" right="0.7" top="0.75" bottom="0.75" header="0.3" footer="0.3"/>
  <pageSetup scale="92" orientation="portrait" r:id="rId1"/>
  <headerFooter>
    <oddFooter>&amp;C_x000D_&amp;1#&amp;"Calibri"&amp;11&amp;Kffa500 CONFIDENTIAL▮▮مقيّد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0C94-76B5-4813-810B-005BC24DB87F}">
  <sheetPr>
    <tabColor theme="3" tint="0.59999389629810485"/>
  </sheetPr>
  <dimension ref="A1:H14"/>
  <sheetViews>
    <sheetView showGridLines="0" rightToLeft="1" view="pageBreakPreview" zoomScaleNormal="100" zoomScaleSheetLayoutView="100" workbookViewId="0">
      <selection activeCell="A2" sqref="A2:E2"/>
    </sheetView>
  </sheetViews>
  <sheetFormatPr defaultColWidth="8.75" defaultRowHeight="14" x14ac:dyDescent="0.3"/>
  <cols>
    <col min="1" max="1" width="5.58203125" customWidth="1"/>
    <col min="2" max="2" width="30.58203125" customWidth="1"/>
    <col min="3" max="5" width="15.58203125" customWidth="1"/>
    <col min="6" max="8" width="14.25" customWidth="1"/>
  </cols>
  <sheetData>
    <row r="1" spans="1:8" ht="38.15" customHeight="1" x14ac:dyDescent="0.3"/>
    <row r="2" spans="1:8" ht="46" customHeight="1" x14ac:dyDescent="0.3">
      <c r="A2" s="136" t="s">
        <v>101</v>
      </c>
      <c r="B2" s="136"/>
      <c r="C2" s="136"/>
      <c r="D2" s="136"/>
      <c r="E2" s="136"/>
      <c r="F2" s="5"/>
      <c r="G2" s="5"/>
      <c r="H2" s="5"/>
    </row>
    <row r="3" spans="1:8" x14ac:dyDescent="0.3">
      <c r="A3" s="17" t="s">
        <v>235</v>
      </c>
      <c r="E3" s="25" t="s">
        <v>26</v>
      </c>
    </row>
    <row r="4" spans="1:8" ht="35.15" customHeight="1" x14ac:dyDescent="0.3">
      <c r="A4" s="156" t="s">
        <v>54</v>
      </c>
      <c r="B4" s="157"/>
      <c r="C4" s="32" t="s">
        <v>128</v>
      </c>
      <c r="D4" s="32" t="s">
        <v>129</v>
      </c>
      <c r="E4" s="32" t="s">
        <v>130</v>
      </c>
      <c r="F4" s="154"/>
      <c r="G4" s="155"/>
    </row>
    <row r="5" spans="1:8" ht="19.5" customHeight="1" thickBot="1" x14ac:dyDescent="0.35">
      <c r="A5" s="158" t="s">
        <v>55</v>
      </c>
      <c r="B5" s="159"/>
      <c r="C5" s="159"/>
      <c r="D5" s="159"/>
      <c r="E5" s="159"/>
    </row>
    <row r="6" spans="1:8" ht="16" customHeight="1" x14ac:dyDescent="0.3">
      <c r="A6" s="19">
        <v>1</v>
      </c>
      <c r="B6" s="20" t="s">
        <v>14</v>
      </c>
      <c r="C6" s="33">
        <v>4.1195103506568405</v>
      </c>
      <c r="D6" s="33">
        <v>4.1006212034790943</v>
      </c>
      <c r="E6" s="33">
        <v>4.0773922018874309</v>
      </c>
    </row>
    <row r="7" spans="1:8" ht="16" customHeight="1" x14ac:dyDescent="0.3">
      <c r="A7" s="21">
        <v>2</v>
      </c>
      <c r="B7" s="22" t="s">
        <v>96</v>
      </c>
      <c r="C7" s="34">
        <v>3.9396176899363011</v>
      </c>
      <c r="D7" s="34">
        <v>5.0342957295876696</v>
      </c>
      <c r="E7" s="34">
        <v>3.5868477439555142</v>
      </c>
    </row>
    <row r="8" spans="1:8" ht="20.149999999999999" customHeight="1" x14ac:dyDescent="0.3">
      <c r="A8" s="156" t="s">
        <v>56</v>
      </c>
      <c r="B8" s="157"/>
      <c r="C8" s="32">
        <f>(C7-C6)/C6</f>
        <v>-4.3668457027145502E-2</v>
      </c>
      <c r="D8" s="32">
        <f t="shared" ref="D8:E8" si="0">(D7-D6)/D6</f>
        <v>0.22769099601699783</v>
      </c>
      <c r="E8" s="32">
        <f t="shared" si="0"/>
        <v>-0.12030838183897123</v>
      </c>
    </row>
    <row r="9" spans="1:8" ht="20.149999999999999" customHeight="1" thickBot="1" x14ac:dyDescent="0.35">
      <c r="A9" s="158" t="s">
        <v>30</v>
      </c>
      <c r="B9" s="159"/>
      <c r="C9" s="159"/>
      <c r="D9" s="159"/>
      <c r="E9" s="159"/>
    </row>
    <row r="10" spans="1:8" ht="20.149999999999999" customHeight="1" x14ac:dyDescent="0.3">
      <c r="A10" s="19">
        <v>1</v>
      </c>
      <c r="B10" s="20" t="s">
        <v>14</v>
      </c>
      <c r="C10" s="33">
        <v>2.145952467891219</v>
      </c>
      <c r="D10" s="33">
        <v>2.06527241121529</v>
      </c>
      <c r="E10" s="33">
        <v>2.1700841826233677</v>
      </c>
    </row>
    <row r="11" spans="1:8" ht="20.149999999999999" customHeight="1" x14ac:dyDescent="0.3">
      <c r="A11" s="21">
        <v>2</v>
      </c>
      <c r="B11" s="22" t="s">
        <v>96</v>
      </c>
      <c r="C11" s="34">
        <v>2.1877561592869239</v>
      </c>
      <c r="D11" s="34">
        <v>2.187768583237371</v>
      </c>
      <c r="E11" s="34">
        <v>2.075457617248857</v>
      </c>
    </row>
    <row r="12" spans="1:8" ht="20.149999999999999" customHeight="1" x14ac:dyDescent="0.3">
      <c r="A12" s="156" t="s">
        <v>57</v>
      </c>
      <c r="B12" s="157"/>
      <c r="C12" s="32">
        <f>(C11-C10)/C10</f>
        <v>1.9480250388203859E-2</v>
      </c>
      <c r="D12" s="32">
        <f t="shared" ref="D12:E12" si="1">(D11-D10)/D10</f>
        <v>5.9312355772960353E-2</v>
      </c>
      <c r="E12" s="32">
        <f t="shared" si="1"/>
        <v>-4.3605020548151567E-2</v>
      </c>
    </row>
    <row r="13" spans="1:8" ht="15.65" customHeight="1" x14ac:dyDescent="0.3">
      <c r="A13" s="142" t="s">
        <v>21</v>
      </c>
      <c r="B13" s="143"/>
      <c r="C13" s="143"/>
      <c r="D13" s="146" t="s">
        <v>22</v>
      </c>
      <c r="E13" s="146"/>
    </row>
    <row r="14" spans="1:8" x14ac:dyDescent="0.3">
      <c r="C14" s="9"/>
      <c r="D14" s="9"/>
      <c r="E14" s="9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7DBC8C26-6FF8-4F08-8C64-0C11DC876409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>
    <tabColor theme="3" tint="0.39997558519241921"/>
  </sheetPr>
  <dimension ref="A1:R23"/>
  <sheetViews>
    <sheetView showGridLines="0" rightToLeft="1" view="pageBreakPreview" zoomScaleNormal="100" zoomScaleSheetLayoutView="100" workbookViewId="0"/>
  </sheetViews>
  <sheetFormatPr defaultColWidth="8.75" defaultRowHeight="14" x14ac:dyDescent="0.3"/>
  <cols>
    <col min="1" max="1" width="5.58203125" customWidth="1"/>
    <col min="2" max="2" width="29.75" customWidth="1"/>
    <col min="3" max="6" width="15.58203125" customWidth="1"/>
    <col min="7" max="7" width="15.1640625" customWidth="1"/>
    <col min="8" max="8" width="16.1640625" customWidth="1"/>
    <col min="9" max="9" width="16.83203125" customWidth="1"/>
    <col min="10" max="10" width="30.1640625" customWidth="1"/>
    <col min="11" max="12" width="17.75" customWidth="1"/>
    <col min="13" max="13" width="13.83203125" customWidth="1"/>
    <col min="14" max="14" width="13.1640625" customWidth="1"/>
  </cols>
  <sheetData>
    <row r="1" spans="1:14" ht="42" customHeight="1" x14ac:dyDescent="0.3"/>
    <row r="2" spans="1:14" ht="46" customHeight="1" x14ac:dyDescent="0.3">
      <c r="A2" s="138" t="s">
        <v>102</v>
      </c>
      <c r="B2" s="136"/>
      <c r="C2" s="136"/>
      <c r="D2" s="136"/>
      <c r="E2" s="136"/>
      <c r="F2" s="136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60</v>
      </c>
    </row>
    <row r="4" spans="1:14" ht="35.15" customHeight="1" x14ac:dyDescent="0.3">
      <c r="A4" s="140" t="s">
        <v>61</v>
      </c>
      <c r="B4" s="141"/>
      <c r="C4" s="18" t="s">
        <v>62</v>
      </c>
      <c r="D4" s="18" t="s">
        <v>63</v>
      </c>
      <c r="E4" s="18" t="s">
        <v>64</v>
      </c>
      <c r="F4" s="26" t="s">
        <v>65</v>
      </c>
      <c r="G4" s="36"/>
    </row>
    <row r="5" spans="1:14" ht="16" customHeight="1" x14ac:dyDescent="0.5">
      <c r="A5" s="19">
        <v>1</v>
      </c>
      <c r="B5" s="20" t="s">
        <v>66</v>
      </c>
      <c r="C5" s="72">
        <v>36768</v>
      </c>
      <c r="D5" s="72">
        <v>24808</v>
      </c>
      <c r="E5" s="72">
        <f>C5+D5</f>
        <v>61576</v>
      </c>
      <c r="F5" s="77">
        <f>E5/'3.3'!E5</f>
        <v>0.35851901881211756</v>
      </c>
      <c r="G5" s="9"/>
    </row>
    <row r="6" spans="1:14" ht="16" customHeight="1" x14ac:dyDescent="0.5">
      <c r="A6" s="21">
        <v>2</v>
      </c>
      <c r="B6" s="22" t="s">
        <v>67</v>
      </c>
      <c r="C6" s="43">
        <v>51502</v>
      </c>
      <c r="D6" s="43">
        <v>58225</v>
      </c>
      <c r="E6" s="43">
        <f t="shared" ref="E6:E16" si="0">C6+D6</f>
        <v>109727</v>
      </c>
      <c r="F6" s="78">
        <f>E6/'3.3'!E6</f>
        <v>0.17142674130305383</v>
      </c>
      <c r="G6" s="9"/>
    </row>
    <row r="7" spans="1:14" ht="16" customHeight="1" x14ac:dyDescent="0.5">
      <c r="A7" s="19">
        <v>3</v>
      </c>
      <c r="B7" s="20" t="s">
        <v>68</v>
      </c>
      <c r="C7" s="74">
        <v>4150</v>
      </c>
      <c r="D7" s="74">
        <v>545</v>
      </c>
      <c r="E7" s="74">
        <f t="shared" si="0"/>
        <v>4695</v>
      </c>
      <c r="F7" s="79">
        <f>E7/'3.3'!E7</f>
        <v>0.69720819720819716</v>
      </c>
      <c r="G7" s="9"/>
    </row>
    <row r="8" spans="1:14" ht="16" customHeight="1" x14ac:dyDescent="0.5">
      <c r="A8" s="21">
        <v>4</v>
      </c>
      <c r="B8" s="22" t="s">
        <v>69</v>
      </c>
      <c r="C8" s="43">
        <v>4652</v>
      </c>
      <c r="D8" s="43">
        <v>3392</v>
      </c>
      <c r="E8" s="43">
        <f t="shared" si="0"/>
        <v>8044</v>
      </c>
      <c r="F8" s="78">
        <f>E8/'3.3'!E8</f>
        <v>0.20068358156824589</v>
      </c>
      <c r="G8" s="9"/>
    </row>
    <row r="9" spans="1:14" ht="16" customHeight="1" x14ac:dyDescent="0.5">
      <c r="A9" s="19">
        <v>5</v>
      </c>
      <c r="B9" s="20" t="s">
        <v>70</v>
      </c>
      <c r="C9" s="74">
        <v>996</v>
      </c>
      <c r="D9" s="74">
        <v>708</v>
      </c>
      <c r="E9" s="74">
        <f t="shared" si="0"/>
        <v>1704</v>
      </c>
      <c r="F9" s="79">
        <f>E9/'3.3'!E9</f>
        <v>0.37732506643046942</v>
      </c>
      <c r="G9" s="9"/>
    </row>
    <row r="10" spans="1:14" ht="16" customHeight="1" x14ac:dyDescent="0.5">
      <c r="A10" s="21">
        <v>6</v>
      </c>
      <c r="B10" s="22" t="s">
        <v>71</v>
      </c>
      <c r="C10" s="43">
        <v>6807</v>
      </c>
      <c r="D10" s="43">
        <v>861</v>
      </c>
      <c r="E10" s="43">
        <f t="shared" si="0"/>
        <v>7668</v>
      </c>
      <c r="F10" s="78">
        <f>E10/'3.3'!E10</f>
        <v>0.48024049602304753</v>
      </c>
      <c r="G10" s="9"/>
    </row>
    <row r="11" spans="1:14" ht="16" customHeight="1" x14ac:dyDescent="0.5">
      <c r="A11" s="19">
        <v>7</v>
      </c>
      <c r="B11" s="20" t="s">
        <v>72</v>
      </c>
      <c r="C11" s="74">
        <v>6014</v>
      </c>
      <c r="D11" s="74">
        <v>1548</v>
      </c>
      <c r="E11" s="74">
        <f t="shared" si="0"/>
        <v>7562</v>
      </c>
      <c r="F11" s="79">
        <f>E11/'3.3'!E11</f>
        <v>0.3916105644743656</v>
      </c>
      <c r="G11" s="9"/>
    </row>
    <row r="12" spans="1:14" ht="16" customHeight="1" x14ac:dyDescent="0.5">
      <c r="A12" s="21">
        <v>8</v>
      </c>
      <c r="B12" s="22" t="s">
        <v>73</v>
      </c>
      <c r="C12" s="43">
        <v>10139</v>
      </c>
      <c r="D12" s="43">
        <v>4327</v>
      </c>
      <c r="E12" s="43">
        <f t="shared" si="0"/>
        <v>14466</v>
      </c>
      <c r="F12" s="78">
        <f>E12/'3.3'!E12</f>
        <v>0.49432750136686715</v>
      </c>
      <c r="G12" s="9"/>
    </row>
    <row r="13" spans="1:14" ht="16" customHeight="1" x14ac:dyDescent="0.5">
      <c r="A13" s="19">
        <v>9</v>
      </c>
      <c r="B13" s="20" t="s">
        <v>74</v>
      </c>
      <c r="C13" s="74">
        <v>1340</v>
      </c>
      <c r="D13" s="74">
        <v>902</v>
      </c>
      <c r="E13" s="74">
        <f t="shared" si="0"/>
        <v>2242</v>
      </c>
      <c r="F13" s="79">
        <f>E13/'3.3'!E13</f>
        <v>0.49634713305291123</v>
      </c>
      <c r="G13" s="9"/>
    </row>
    <row r="14" spans="1:14" ht="16" customHeight="1" x14ac:dyDescent="0.5">
      <c r="A14" s="21">
        <v>10</v>
      </c>
      <c r="B14" s="22" t="s">
        <v>75</v>
      </c>
      <c r="C14" s="43">
        <v>2187</v>
      </c>
      <c r="D14" s="43">
        <v>3371</v>
      </c>
      <c r="E14" s="43">
        <f t="shared" si="0"/>
        <v>5558</v>
      </c>
      <c r="F14" s="78">
        <f>E14/'3.3'!E14</f>
        <v>0.24398595258999123</v>
      </c>
      <c r="G14" s="9"/>
    </row>
    <row r="15" spans="1:14" ht="16" customHeight="1" x14ac:dyDescent="0.5">
      <c r="A15" s="19">
        <v>11</v>
      </c>
      <c r="B15" s="20" t="s">
        <v>76</v>
      </c>
      <c r="C15" s="74">
        <v>3424</v>
      </c>
      <c r="D15" s="74">
        <v>3459</v>
      </c>
      <c r="E15" s="74">
        <f t="shared" si="0"/>
        <v>6883</v>
      </c>
      <c r="F15" s="79">
        <f>E15/'3.3'!E15</f>
        <v>0.35828431627713292</v>
      </c>
      <c r="G15" s="9"/>
    </row>
    <row r="16" spans="1:14" ht="16" customHeight="1" x14ac:dyDescent="0.5">
      <c r="A16" s="21">
        <v>12</v>
      </c>
      <c r="B16" s="22" t="s">
        <v>77</v>
      </c>
      <c r="C16" s="43">
        <v>6098</v>
      </c>
      <c r="D16" s="43">
        <v>13871</v>
      </c>
      <c r="E16" s="43">
        <f t="shared" si="0"/>
        <v>19969</v>
      </c>
      <c r="F16" s="78">
        <f>E16/'3.3'!E16</f>
        <v>0.27317747164803896</v>
      </c>
      <c r="G16" s="9"/>
    </row>
    <row r="17" spans="1:18" ht="20.149999999999999" customHeight="1" x14ac:dyDescent="0.3">
      <c r="A17" s="160" t="s">
        <v>64</v>
      </c>
      <c r="B17" s="161"/>
      <c r="C17" s="29">
        <f>SUM(C5:C16)</f>
        <v>134077</v>
      </c>
      <c r="D17" s="29">
        <f>SUM(D5:D16)</f>
        <v>116017</v>
      </c>
      <c r="E17" s="29">
        <f>SUM(E5:E16)</f>
        <v>250094</v>
      </c>
      <c r="F17" s="31">
        <f>E17/'3.3'!E17</f>
        <v>0.23879585186090499</v>
      </c>
    </row>
    <row r="18" spans="1:18" ht="16" customHeight="1" x14ac:dyDescent="0.3">
      <c r="A18" s="142" t="s">
        <v>185</v>
      </c>
      <c r="B18" s="143"/>
      <c r="C18" s="143"/>
      <c r="D18" s="143"/>
      <c r="E18" s="146" t="s">
        <v>22</v>
      </c>
      <c r="F18" s="147"/>
      <c r="O18" s="3"/>
      <c r="P18" s="3"/>
      <c r="Q18" s="3"/>
      <c r="R18" s="3"/>
    </row>
    <row r="19" spans="1:18" x14ac:dyDescent="0.3">
      <c r="B19" s="3"/>
      <c r="C19" s="3"/>
      <c r="D19" s="3"/>
      <c r="E19" s="45"/>
      <c r="M19" s="3"/>
      <c r="N19" s="4"/>
      <c r="O19" s="4"/>
      <c r="P19" s="3"/>
      <c r="Q19" s="3"/>
      <c r="R19" s="3"/>
    </row>
    <row r="20" spans="1:18" x14ac:dyDescent="0.3">
      <c r="B20" s="3"/>
      <c r="C20" s="3"/>
      <c r="D20" s="3"/>
      <c r="E20" s="3"/>
      <c r="F20" s="3"/>
      <c r="G20" s="3"/>
    </row>
    <row r="21" spans="1:18" x14ac:dyDescent="0.3">
      <c r="B21" s="3"/>
      <c r="C21" s="3"/>
      <c r="D21" s="3"/>
      <c r="E21" s="3"/>
      <c r="F21" s="3"/>
      <c r="G21" s="3"/>
    </row>
    <row r="23" spans="1:18" x14ac:dyDescent="0.3">
      <c r="C23" s="1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BEFECE4B-6849-4471-887B-5A788C8AFEE1}"/>
  </hyperlinks>
  <pageMargins left="0.7" right="0.7" top="0.75" bottom="0.75" header="0.3" footer="0.3"/>
  <pageSetup scale="7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>
    <tabColor theme="3" tint="0.39997558519241921"/>
  </sheetPr>
  <dimension ref="A1:R21"/>
  <sheetViews>
    <sheetView showGridLines="0" rightToLeft="1" view="pageBreakPreview" zoomScaleNormal="100" zoomScaleSheetLayoutView="100" workbookViewId="0">
      <selection activeCell="B22" sqref="B22"/>
    </sheetView>
  </sheetViews>
  <sheetFormatPr defaultColWidth="8.75" defaultRowHeight="14" x14ac:dyDescent="0.3"/>
  <cols>
    <col min="1" max="1" width="5.58203125" customWidth="1"/>
    <col min="2" max="2" width="28.25" customWidth="1"/>
    <col min="3" max="6" width="15.58203125" customWidth="1"/>
    <col min="7" max="7" width="15.1640625" customWidth="1"/>
    <col min="8" max="8" width="16.1640625" customWidth="1"/>
    <col min="9" max="9" width="16.83203125" customWidth="1"/>
    <col min="10" max="10" width="30.1640625" customWidth="1"/>
    <col min="11" max="12" width="17.75" customWidth="1"/>
    <col min="13" max="13" width="13.83203125" customWidth="1"/>
    <col min="14" max="14" width="13.1640625" customWidth="1"/>
  </cols>
  <sheetData>
    <row r="1" spans="1:14" ht="40" customHeight="1" x14ac:dyDescent="0.3"/>
    <row r="2" spans="1:14" ht="46" customHeight="1" x14ac:dyDescent="0.3">
      <c r="A2" s="138" t="s">
        <v>103</v>
      </c>
      <c r="B2" s="136"/>
      <c r="C2" s="136"/>
      <c r="D2" s="136"/>
      <c r="E2" s="136"/>
      <c r="F2" s="136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78</v>
      </c>
    </row>
    <row r="4" spans="1:14" ht="35.15" customHeight="1" x14ac:dyDescent="0.3">
      <c r="A4" s="140" t="s">
        <v>61</v>
      </c>
      <c r="B4" s="141"/>
      <c r="C4" s="18" t="s">
        <v>62</v>
      </c>
      <c r="D4" s="18" t="s">
        <v>63</v>
      </c>
      <c r="E4" s="18" t="s">
        <v>64</v>
      </c>
      <c r="F4" s="26" t="s">
        <v>79</v>
      </c>
      <c r="G4" s="36"/>
    </row>
    <row r="5" spans="1:14" ht="16" customHeight="1" x14ac:dyDescent="0.5">
      <c r="A5" s="19">
        <v>1</v>
      </c>
      <c r="B5" s="20" t="s">
        <v>66</v>
      </c>
      <c r="C5" s="72">
        <v>106792</v>
      </c>
      <c r="D5" s="72">
        <v>3383</v>
      </c>
      <c r="E5" s="72">
        <f t="shared" ref="E5:E16" si="0">C5+D5</f>
        <v>110175</v>
      </c>
      <c r="F5" s="24">
        <f>E5/'3.3'!E5</f>
        <v>0.64148098118788244</v>
      </c>
    </row>
    <row r="6" spans="1:14" ht="16" customHeight="1" x14ac:dyDescent="0.5">
      <c r="A6" s="21">
        <v>2</v>
      </c>
      <c r="B6" s="22" t="s">
        <v>67</v>
      </c>
      <c r="C6" s="43">
        <v>521548</v>
      </c>
      <c r="D6" s="43">
        <v>8806</v>
      </c>
      <c r="E6" s="43">
        <f t="shared" si="0"/>
        <v>530354</v>
      </c>
      <c r="F6" s="23">
        <f>E6/'3.3'!E6</f>
        <v>0.8285732586969462</v>
      </c>
    </row>
    <row r="7" spans="1:14" ht="16" customHeight="1" x14ac:dyDescent="0.5">
      <c r="A7" s="19">
        <v>3</v>
      </c>
      <c r="B7" s="20" t="s">
        <v>68</v>
      </c>
      <c r="C7" s="72">
        <v>2029</v>
      </c>
      <c r="D7" s="72">
        <v>10</v>
      </c>
      <c r="E7" s="72">
        <f t="shared" si="0"/>
        <v>2039</v>
      </c>
      <c r="F7" s="24">
        <f>E7/'3.3'!E7</f>
        <v>0.30279180279180279</v>
      </c>
      <c r="G7" s="2"/>
    </row>
    <row r="8" spans="1:14" ht="16" customHeight="1" x14ac:dyDescent="0.5">
      <c r="A8" s="21">
        <v>4</v>
      </c>
      <c r="B8" s="22" t="s">
        <v>69</v>
      </c>
      <c r="C8" s="43">
        <v>31885</v>
      </c>
      <c r="D8" s="43">
        <v>154</v>
      </c>
      <c r="E8" s="43">
        <f t="shared" si="0"/>
        <v>32039</v>
      </c>
      <c r="F8" s="23">
        <f>E8/'3.3'!E8</f>
        <v>0.79931641843175416</v>
      </c>
      <c r="G8" s="2"/>
    </row>
    <row r="9" spans="1:14" ht="16" customHeight="1" x14ac:dyDescent="0.5">
      <c r="A9" s="19">
        <v>5</v>
      </c>
      <c r="B9" s="20" t="s">
        <v>70</v>
      </c>
      <c r="C9" s="74">
        <v>2734</v>
      </c>
      <c r="D9" s="74">
        <v>78</v>
      </c>
      <c r="E9" s="74">
        <f t="shared" si="0"/>
        <v>2812</v>
      </c>
      <c r="F9" s="24">
        <f>E9/'3.3'!E9</f>
        <v>0.62267493356953052</v>
      </c>
      <c r="G9" s="2"/>
    </row>
    <row r="10" spans="1:14" ht="16" customHeight="1" x14ac:dyDescent="0.5">
      <c r="A10" s="21">
        <v>6</v>
      </c>
      <c r="B10" s="22" t="s">
        <v>71</v>
      </c>
      <c r="C10" s="43">
        <v>2748</v>
      </c>
      <c r="D10" s="43">
        <v>5551</v>
      </c>
      <c r="E10" s="43">
        <f t="shared" si="0"/>
        <v>8299</v>
      </c>
      <c r="F10" s="23">
        <f>E10/'3.3'!E10</f>
        <v>0.51975950397695247</v>
      </c>
      <c r="G10" s="2"/>
    </row>
    <row r="11" spans="1:14" ht="16" customHeight="1" x14ac:dyDescent="0.5">
      <c r="A11" s="19">
        <v>7</v>
      </c>
      <c r="B11" s="20" t="s">
        <v>72</v>
      </c>
      <c r="C11" s="74">
        <v>11661</v>
      </c>
      <c r="D11" s="74">
        <v>87</v>
      </c>
      <c r="E11" s="74">
        <f t="shared" si="0"/>
        <v>11748</v>
      </c>
      <c r="F11" s="24">
        <f>E11/'3.3'!E11</f>
        <v>0.6083894355256344</v>
      </c>
      <c r="G11" s="2"/>
    </row>
    <row r="12" spans="1:14" ht="16" customHeight="1" x14ac:dyDescent="0.5">
      <c r="A12" s="21">
        <v>8</v>
      </c>
      <c r="B12" s="22" t="s">
        <v>73</v>
      </c>
      <c r="C12" s="43">
        <v>14106</v>
      </c>
      <c r="D12" s="43">
        <v>692</v>
      </c>
      <c r="E12" s="43">
        <f t="shared" si="0"/>
        <v>14798</v>
      </c>
      <c r="F12" s="23">
        <f>E12/'3.3'!E12</f>
        <v>0.50567249863313291</v>
      </c>
    </row>
    <row r="13" spans="1:14" ht="16" customHeight="1" x14ac:dyDescent="0.5">
      <c r="A13" s="19">
        <v>9</v>
      </c>
      <c r="B13" s="20" t="s">
        <v>74</v>
      </c>
      <c r="C13" s="74">
        <v>2123</v>
      </c>
      <c r="D13" s="74">
        <v>152</v>
      </c>
      <c r="E13" s="74">
        <f t="shared" si="0"/>
        <v>2275</v>
      </c>
      <c r="F13" s="24">
        <f>E13/'3.3'!E13</f>
        <v>0.50365286694708877</v>
      </c>
    </row>
    <row r="14" spans="1:14" ht="16" customHeight="1" x14ac:dyDescent="0.5">
      <c r="A14" s="21">
        <v>10</v>
      </c>
      <c r="B14" s="22" t="s">
        <v>75</v>
      </c>
      <c r="C14" s="43">
        <v>16174</v>
      </c>
      <c r="D14" s="43">
        <v>1048</v>
      </c>
      <c r="E14" s="43">
        <f t="shared" si="0"/>
        <v>17222</v>
      </c>
      <c r="F14" s="23">
        <f>E14/'3.3'!E14</f>
        <v>0.75601404741000877</v>
      </c>
    </row>
    <row r="15" spans="1:14" ht="16" customHeight="1" x14ac:dyDescent="0.5">
      <c r="A15" s="19">
        <v>11</v>
      </c>
      <c r="B15" s="20" t="s">
        <v>76</v>
      </c>
      <c r="C15" s="74">
        <v>11337</v>
      </c>
      <c r="D15" s="74">
        <v>991</v>
      </c>
      <c r="E15" s="74">
        <f t="shared" si="0"/>
        <v>12328</v>
      </c>
      <c r="F15" s="24">
        <f>E15/'3.3'!E15</f>
        <v>0.64171568372286714</v>
      </c>
    </row>
    <row r="16" spans="1:14" ht="16" customHeight="1" x14ac:dyDescent="0.5">
      <c r="A16" s="21">
        <v>12</v>
      </c>
      <c r="B16" s="22" t="s">
        <v>77</v>
      </c>
      <c r="C16" s="43">
        <v>50840</v>
      </c>
      <c r="D16" s="43">
        <v>2290</v>
      </c>
      <c r="E16" s="43">
        <f t="shared" si="0"/>
        <v>53130</v>
      </c>
      <c r="F16" s="23">
        <f>E16/'3.3'!E16</f>
        <v>0.72682252835196104</v>
      </c>
    </row>
    <row r="17" spans="1:18" ht="20.149999999999999" customHeight="1" x14ac:dyDescent="0.3">
      <c r="A17" s="160" t="s">
        <v>64</v>
      </c>
      <c r="B17" s="161"/>
      <c r="C17" s="29">
        <f>SUM(C5:C16)</f>
        <v>773977</v>
      </c>
      <c r="D17" s="29">
        <f>SUM(D5:D16)</f>
        <v>23242</v>
      </c>
      <c r="E17" s="29">
        <f>SUM(E5:E16)</f>
        <v>797219</v>
      </c>
      <c r="F17" s="31">
        <f>E17/'3.3'!E17</f>
        <v>0.76120414813909498</v>
      </c>
    </row>
    <row r="18" spans="1:18" ht="15.65" customHeight="1" x14ac:dyDescent="0.3">
      <c r="A18" s="142" t="s">
        <v>185</v>
      </c>
      <c r="B18" s="143"/>
      <c r="C18" s="143"/>
      <c r="D18" s="143"/>
      <c r="E18" s="146" t="s">
        <v>22</v>
      </c>
      <c r="F18" s="147"/>
      <c r="O18" s="3"/>
      <c r="P18" s="3"/>
      <c r="Q18" s="3"/>
      <c r="R18" s="3"/>
    </row>
    <row r="19" spans="1:18" x14ac:dyDescent="0.3">
      <c r="M19" s="3"/>
      <c r="N19" s="4"/>
      <c r="O19" s="4"/>
      <c r="P19" s="3"/>
      <c r="Q19" s="3"/>
      <c r="R19" s="3"/>
    </row>
    <row r="20" spans="1:18" x14ac:dyDescent="0.3">
      <c r="M20" s="3"/>
      <c r="N20" s="3"/>
      <c r="O20" s="3"/>
      <c r="P20" s="3"/>
      <c r="Q20" s="3"/>
      <c r="R20" s="3"/>
    </row>
    <row r="21" spans="1:18" x14ac:dyDescent="0.3">
      <c r="D21" s="3"/>
      <c r="E21" s="3"/>
      <c r="F21" s="3"/>
      <c r="G21" s="3"/>
      <c r="H21" s="3"/>
      <c r="I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21C95F50-E0A0-4157-99E4-C31A0FEAB93B}"/>
  </hyperlinks>
  <pageMargins left="0.7" right="0.7" top="0.75" bottom="0.75" header="0.3" footer="0.3"/>
  <pageSetup scale="7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>
    <tabColor theme="3" tint="0.39997558519241921"/>
  </sheetPr>
  <dimension ref="A1:R21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5.58203125" customWidth="1"/>
    <col min="2" max="2" width="29.1640625" customWidth="1"/>
    <col min="3" max="6" width="15.58203125" customWidth="1"/>
    <col min="7" max="7" width="15.1640625" customWidth="1"/>
    <col min="8" max="8" width="16.1640625" customWidth="1"/>
    <col min="9" max="9" width="16.83203125" customWidth="1"/>
    <col min="10" max="10" width="30.1640625" customWidth="1"/>
    <col min="11" max="12" width="17.75" customWidth="1"/>
    <col min="13" max="13" width="13.83203125" customWidth="1"/>
    <col min="14" max="14" width="13.1640625" customWidth="1"/>
  </cols>
  <sheetData>
    <row r="1" spans="1:14" ht="40" customHeight="1" x14ac:dyDescent="0.3"/>
    <row r="2" spans="1:14" ht="46" customHeight="1" x14ac:dyDescent="0.3">
      <c r="A2" s="138" t="s">
        <v>104</v>
      </c>
      <c r="B2" s="136"/>
      <c r="C2" s="136"/>
      <c r="D2" s="136"/>
      <c r="E2" s="136"/>
      <c r="F2" s="136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80</v>
      </c>
    </row>
    <row r="4" spans="1:14" ht="35.15" customHeight="1" x14ac:dyDescent="0.3">
      <c r="A4" s="140" t="s">
        <v>61</v>
      </c>
      <c r="B4" s="141"/>
      <c r="C4" s="18" t="s">
        <v>81</v>
      </c>
      <c r="D4" s="18" t="s">
        <v>63</v>
      </c>
      <c r="E4" s="18" t="s">
        <v>64</v>
      </c>
      <c r="F4" s="26" t="s">
        <v>82</v>
      </c>
      <c r="G4" s="36"/>
    </row>
    <row r="5" spans="1:14" ht="16" customHeight="1" x14ac:dyDescent="0.3">
      <c r="A5" s="19">
        <v>1</v>
      </c>
      <c r="B5" s="20" t="s">
        <v>66</v>
      </c>
      <c r="C5" s="27">
        <f>'3.1'!C5+'3.2'!C5</f>
        <v>143560</v>
      </c>
      <c r="D5" s="27">
        <f>'3.1'!D5+'3.2'!D5</f>
        <v>28191</v>
      </c>
      <c r="E5" s="27">
        <f>'3.1'!E5+'3.2'!E5</f>
        <v>171751</v>
      </c>
      <c r="F5" s="24">
        <f>E5/$E$17</f>
        <v>0.1639920444031536</v>
      </c>
    </row>
    <row r="6" spans="1:14" ht="16" customHeight="1" x14ac:dyDescent="0.3">
      <c r="A6" s="21">
        <v>2</v>
      </c>
      <c r="B6" s="22" t="s">
        <v>67</v>
      </c>
      <c r="C6" s="28">
        <f>'3.1'!C6+'3.2'!C6</f>
        <v>573050</v>
      </c>
      <c r="D6" s="28">
        <f>'3.1'!D6+'3.2'!D6</f>
        <v>67031</v>
      </c>
      <c r="E6" s="28">
        <f>'3.1'!E6+'3.2'!E6</f>
        <v>640081</v>
      </c>
      <c r="F6" s="23">
        <f t="shared" ref="F6:F16" si="0">E6/$E$17</f>
        <v>0.61116495259774295</v>
      </c>
    </row>
    <row r="7" spans="1:14" ht="16" customHeight="1" x14ac:dyDescent="0.3">
      <c r="A7" s="19">
        <v>3</v>
      </c>
      <c r="B7" s="20" t="s">
        <v>68</v>
      </c>
      <c r="C7" s="27">
        <f>'3.1'!C7+'3.2'!C7</f>
        <v>6179</v>
      </c>
      <c r="D7" s="27">
        <f>'3.1'!D7+'3.2'!D7</f>
        <v>555</v>
      </c>
      <c r="E7" s="27">
        <f>'3.1'!E7+'3.2'!E7</f>
        <v>6734</v>
      </c>
      <c r="F7" s="24">
        <f t="shared" si="0"/>
        <v>6.4297874656382573E-3</v>
      </c>
      <c r="G7" s="2"/>
    </row>
    <row r="8" spans="1:14" ht="16" customHeight="1" x14ac:dyDescent="0.3">
      <c r="A8" s="21">
        <v>4</v>
      </c>
      <c r="B8" s="22" t="s">
        <v>69</v>
      </c>
      <c r="C8" s="28">
        <f>'3.1'!C8+'3.2'!C8</f>
        <v>36537</v>
      </c>
      <c r="D8" s="28">
        <f>'3.1'!D8+'3.2'!D8</f>
        <v>3546</v>
      </c>
      <c r="E8" s="28">
        <f>'3.1'!E8+'3.2'!E8</f>
        <v>40083</v>
      </c>
      <c r="F8" s="23">
        <f t="shared" si="0"/>
        <v>3.8272226163525137E-2</v>
      </c>
      <c r="G8" s="2"/>
    </row>
    <row r="9" spans="1:14" ht="16" customHeight="1" x14ac:dyDescent="0.3">
      <c r="A9" s="19">
        <v>5</v>
      </c>
      <c r="B9" s="20" t="s">
        <v>70</v>
      </c>
      <c r="C9" s="27">
        <f>'3.1'!C9+'3.2'!C9</f>
        <v>3730</v>
      </c>
      <c r="D9" s="27">
        <f>'3.1'!D9+'3.2'!D9</f>
        <v>786</v>
      </c>
      <c r="E9" s="27">
        <f>'3.1'!E9+'3.2'!E9</f>
        <v>4516</v>
      </c>
      <c r="F9" s="24">
        <f t="shared" si="0"/>
        <v>4.3119869609180824E-3</v>
      </c>
      <c r="G9" s="2"/>
    </row>
    <row r="10" spans="1:14" ht="16" customHeight="1" x14ac:dyDescent="0.3">
      <c r="A10" s="21">
        <v>6</v>
      </c>
      <c r="B10" s="22" t="s">
        <v>71</v>
      </c>
      <c r="C10" s="28">
        <f>'3.1'!C10+'3.2'!C10</f>
        <v>9555</v>
      </c>
      <c r="D10" s="28">
        <f>'3.1'!D10+'3.2'!D10</f>
        <v>6412</v>
      </c>
      <c r="E10" s="28">
        <f>'3.1'!E10+'3.2'!E10</f>
        <v>15967</v>
      </c>
      <c r="F10" s="23">
        <f t="shared" si="0"/>
        <v>1.524568109056223E-2</v>
      </c>
      <c r="G10" s="2"/>
    </row>
    <row r="11" spans="1:14" ht="16" customHeight="1" x14ac:dyDescent="0.3">
      <c r="A11" s="19">
        <v>7</v>
      </c>
      <c r="B11" s="20" t="s">
        <v>72</v>
      </c>
      <c r="C11" s="27">
        <f>'3.1'!C11+'3.2'!C11</f>
        <v>17675</v>
      </c>
      <c r="D11" s="27">
        <f>'3.1'!D11+'3.2'!D11</f>
        <v>1635</v>
      </c>
      <c r="E11" s="27">
        <f>'3.1'!E11+'3.2'!E11</f>
        <v>19310</v>
      </c>
      <c r="F11" s="24">
        <f t="shared" si="0"/>
        <v>1.8437659037938037E-2</v>
      </c>
      <c r="G11" s="2"/>
    </row>
    <row r="12" spans="1:14" ht="16" customHeight="1" x14ac:dyDescent="0.3">
      <c r="A12" s="21">
        <v>8</v>
      </c>
      <c r="B12" s="22" t="s">
        <v>73</v>
      </c>
      <c r="C12" s="28">
        <f>'3.1'!C12+'3.2'!C12</f>
        <v>24245</v>
      </c>
      <c r="D12" s="28">
        <f>'3.1'!D12+'3.2'!D12</f>
        <v>5019</v>
      </c>
      <c r="E12" s="28">
        <f>'3.1'!E12+'3.2'!E12</f>
        <v>29264</v>
      </c>
      <c r="F12" s="23">
        <f t="shared" si="0"/>
        <v>2.7941981050555086E-2</v>
      </c>
    </row>
    <row r="13" spans="1:14" ht="16" customHeight="1" x14ac:dyDescent="0.3">
      <c r="A13" s="19">
        <v>9</v>
      </c>
      <c r="B13" s="20" t="s">
        <v>74</v>
      </c>
      <c r="C13" s="27">
        <f>'3.1'!C13+'3.2'!C13</f>
        <v>3463</v>
      </c>
      <c r="D13" s="27">
        <f>'3.1'!D13+'3.2'!D13</f>
        <v>1054</v>
      </c>
      <c r="E13" s="27">
        <f>'3.1'!E13+'3.2'!E13</f>
        <v>4517</v>
      </c>
      <c r="F13" s="24">
        <f t="shared" si="0"/>
        <v>4.3129417853115543E-3</v>
      </c>
    </row>
    <row r="14" spans="1:14" ht="16" customHeight="1" x14ac:dyDescent="0.3">
      <c r="A14" s="21">
        <v>10</v>
      </c>
      <c r="B14" s="22" t="s">
        <v>75</v>
      </c>
      <c r="C14" s="28">
        <f>'3.1'!C14+'3.2'!C14</f>
        <v>18361</v>
      </c>
      <c r="D14" s="28">
        <f>'3.1'!D14+'3.2'!D14</f>
        <v>4419</v>
      </c>
      <c r="E14" s="28">
        <f>'3.1'!E14+'3.2'!E14</f>
        <v>22780</v>
      </c>
      <c r="F14" s="23">
        <f t="shared" si="0"/>
        <v>2.1750899683284749E-2</v>
      </c>
    </row>
    <row r="15" spans="1:14" ht="16" customHeight="1" x14ac:dyDescent="0.3">
      <c r="A15" s="19">
        <v>11</v>
      </c>
      <c r="B15" s="20" t="s">
        <v>76</v>
      </c>
      <c r="C15" s="27">
        <f>'3.1'!C15+'3.2'!C15</f>
        <v>14761</v>
      </c>
      <c r="D15" s="27">
        <f>'3.1'!D15+'3.2'!D15</f>
        <v>4450</v>
      </c>
      <c r="E15" s="27">
        <f>'3.1'!E15+'3.2'!E15</f>
        <v>19211</v>
      </c>
      <c r="F15" s="24">
        <f t="shared" si="0"/>
        <v>1.8343131422984341E-2</v>
      </c>
    </row>
    <row r="16" spans="1:14" ht="16" customHeight="1" x14ac:dyDescent="0.3">
      <c r="A16" s="21">
        <v>12</v>
      </c>
      <c r="B16" s="22" t="s">
        <v>77</v>
      </c>
      <c r="C16" s="28">
        <f>'3.1'!C16+'3.2'!C16</f>
        <v>56938</v>
      </c>
      <c r="D16" s="28">
        <f>'3.1'!D16+'3.2'!D16</f>
        <v>16161</v>
      </c>
      <c r="E16" s="28">
        <f>'3.1'!E16+'3.2'!E16</f>
        <v>73099</v>
      </c>
      <c r="F16" s="23">
        <f t="shared" si="0"/>
        <v>6.9796708338385943E-2</v>
      </c>
    </row>
    <row r="17" spans="1:18" ht="20.149999999999999" customHeight="1" x14ac:dyDescent="0.3">
      <c r="A17" s="160" t="s">
        <v>64</v>
      </c>
      <c r="B17" s="161"/>
      <c r="C17" s="29">
        <f>'3.1'!C17+'3.2'!C17</f>
        <v>908054</v>
      </c>
      <c r="D17" s="29">
        <f>'3.1'!D17+'3.2'!D17</f>
        <v>139259</v>
      </c>
      <c r="E17" s="29">
        <f>'3.1'!E17+'3.2'!E17</f>
        <v>1047313</v>
      </c>
      <c r="F17" s="31">
        <f>E17/$E$17</f>
        <v>1</v>
      </c>
    </row>
    <row r="18" spans="1:18" ht="18" customHeight="1" x14ac:dyDescent="0.3">
      <c r="A18" s="142" t="s">
        <v>185</v>
      </c>
      <c r="B18" s="143"/>
      <c r="C18" s="143"/>
      <c r="D18" s="143"/>
      <c r="E18" s="146" t="s">
        <v>22</v>
      </c>
      <c r="F18" s="147"/>
      <c r="O18" s="3"/>
      <c r="P18" s="3"/>
      <c r="Q18" s="3"/>
      <c r="R18" s="3"/>
    </row>
    <row r="19" spans="1:18" x14ac:dyDescent="0.3">
      <c r="M19" s="3"/>
      <c r="N19" s="4"/>
      <c r="O19" s="4"/>
      <c r="P19" s="3"/>
      <c r="Q19" s="3"/>
      <c r="R19" s="3"/>
    </row>
    <row r="20" spans="1:18" x14ac:dyDescent="0.3">
      <c r="C20" s="3"/>
      <c r="D20" s="3"/>
      <c r="E20" s="3"/>
      <c r="F20" s="3"/>
      <c r="G20" s="3"/>
      <c r="H20" s="3"/>
    </row>
    <row r="21" spans="1:18" x14ac:dyDescent="0.3">
      <c r="C21" s="80"/>
      <c r="D21" s="80"/>
      <c r="E21" s="3"/>
      <c r="F21" s="3"/>
      <c r="G21" s="3"/>
      <c r="H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ED7CBBFE-8142-4344-9ADD-76668086F70C}"/>
  </hyperlinks>
  <pageMargins left="0.7" right="0.7" top="0.75" bottom="0.75" header="0.3" footer="0.3"/>
  <pageSetup scale="80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E7B-80F6-4E88-A915-AB1F0AAB76F0}">
  <sheetPr>
    <tabColor theme="3" tint="0.79998168889431442"/>
  </sheetPr>
  <dimension ref="A1:L21"/>
  <sheetViews>
    <sheetView showGridLines="0" rightToLeft="1" view="pageBreakPreview" zoomScaleNormal="100" zoomScaleSheetLayoutView="100" workbookViewId="0">
      <selection activeCell="D5" sqref="D5"/>
    </sheetView>
  </sheetViews>
  <sheetFormatPr defaultColWidth="8.75" defaultRowHeight="14" x14ac:dyDescent="0.3"/>
  <cols>
    <col min="1" max="3" width="20.58203125" customWidth="1"/>
    <col min="4" max="5" width="15.1640625" customWidth="1"/>
    <col min="6" max="6" width="14.1640625" customWidth="1"/>
    <col min="7" max="7" width="15.1640625" customWidth="1"/>
    <col min="8" max="10" width="13.58203125" customWidth="1"/>
  </cols>
  <sheetData>
    <row r="1" spans="1:12" ht="37.5" customHeight="1" x14ac:dyDescent="0.3"/>
    <row r="2" spans="1:12" ht="46" customHeight="1" x14ac:dyDescent="0.3">
      <c r="A2" s="136" t="s">
        <v>187</v>
      </c>
      <c r="B2" s="136"/>
      <c r="C2" s="136"/>
      <c r="D2" s="81"/>
      <c r="E2" s="81"/>
      <c r="F2" s="81"/>
      <c r="G2" s="81"/>
      <c r="H2" s="81"/>
      <c r="I2" s="81"/>
      <c r="J2" s="81"/>
    </row>
    <row r="3" spans="1:12" x14ac:dyDescent="0.3">
      <c r="A3" s="47" t="s">
        <v>24</v>
      </c>
      <c r="C3" s="48"/>
      <c r="D3" s="48"/>
      <c r="H3" s="1"/>
      <c r="I3" s="1"/>
    </row>
    <row r="4" spans="1:12" ht="35.15" customHeight="1" x14ac:dyDescent="0.3">
      <c r="A4" s="85" t="s">
        <v>134</v>
      </c>
      <c r="B4" s="84" t="s">
        <v>137</v>
      </c>
      <c r="C4" s="84" t="s">
        <v>138</v>
      </c>
      <c r="K4" s="75"/>
      <c r="L4" s="75"/>
    </row>
    <row r="5" spans="1:12" ht="16" customHeight="1" x14ac:dyDescent="0.3">
      <c r="A5" s="27" t="s">
        <v>97</v>
      </c>
      <c r="B5" s="38">
        <v>204.5133761832368</v>
      </c>
      <c r="C5" s="38">
        <v>515.12579869222702</v>
      </c>
    </row>
    <row r="6" spans="1:12" ht="16" customHeight="1" x14ac:dyDescent="0.3">
      <c r="A6" s="28" t="s">
        <v>98</v>
      </c>
      <c r="B6" s="39">
        <v>220.69524010600006</v>
      </c>
      <c r="C6" s="39">
        <v>756.07626261199277</v>
      </c>
      <c r="I6" s="9"/>
    </row>
    <row r="7" spans="1:12" ht="16" customHeight="1" x14ac:dyDescent="0.3">
      <c r="A7" s="27" t="s">
        <v>99</v>
      </c>
      <c r="B7" s="38">
        <v>221.73331389175911</v>
      </c>
      <c r="C7" s="38">
        <v>442.58362917814924</v>
      </c>
      <c r="H7" s="12"/>
      <c r="I7" s="12"/>
    </row>
    <row r="8" spans="1:12" ht="16" customHeight="1" x14ac:dyDescent="0.3">
      <c r="A8" s="28" t="s">
        <v>100</v>
      </c>
      <c r="B8" s="39">
        <v>217.76290969346132</v>
      </c>
      <c r="C8" s="39">
        <v>447.17347134649043</v>
      </c>
      <c r="F8" s="9"/>
      <c r="G8" s="1"/>
      <c r="H8" s="12"/>
      <c r="I8" s="12"/>
    </row>
    <row r="9" spans="1:12" ht="16" customHeight="1" x14ac:dyDescent="0.3">
      <c r="A9" s="27" t="s">
        <v>10</v>
      </c>
      <c r="B9" s="38">
        <v>194.74222774881952</v>
      </c>
      <c r="C9" s="38">
        <v>494.01818306225505</v>
      </c>
      <c r="F9" s="9"/>
      <c r="G9" s="1"/>
      <c r="H9" s="9"/>
      <c r="I9" s="9"/>
      <c r="J9" s="9"/>
    </row>
    <row r="10" spans="1:12" ht="16" customHeight="1" x14ac:dyDescent="0.3">
      <c r="A10" s="28" t="s">
        <v>11</v>
      </c>
      <c r="B10" s="39">
        <v>198.59381714601886</v>
      </c>
      <c r="C10" s="39">
        <v>668.76487715889334</v>
      </c>
      <c r="H10" s="9"/>
      <c r="I10" s="9"/>
      <c r="J10" s="9"/>
    </row>
    <row r="11" spans="1:12" ht="16" customHeight="1" x14ac:dyDescent="0.3">
      <c r="A11" s="27" t="s">
        <v>12</v>
      </c>
      <c r="B11" s="38">
        <v>199.95253759318527</v>
      </c>
      <c r="C11" s="38">
        <v>353.65926004258586</v>
      </c>
    </row>
    <row r="12" spans="1:12" ht="16" customHeight="1" x14ac:dyDescent="0.3">
      <c r="A12" s="28" t="s">
        <v>13</v>
      </c>
      <c r="B12" s="39">
        <v>219.62684156199603</v>
      </c>
      <c r="C12" s="39">
        <v>440.05704382192329</v>
      </c>
    </row>
    <row r="13" spans="1:12" ht="16" customHeight="1" x14ac:dyDescent="0.3">
      <c r="A13" s="27" t="s">
        <v>14</v>
      </c>
      <c r="B13" s="38">
        <v>208.58491831529764</v>
      </c>
      <c r="C13" s="38">
        <v>477.46478609725335</v>
      </c>
    </row>
    <row r="14" spans="1:12" ht="16" customHeight="1" x14ac:dyDescent="0.3">
      <c r="A14" s="28" t="s">
        <v>15</v>
      </c>
      <c r="B14" s="39">
        <v>201.49284388580494</v>
      </c>
      <c r="C14" s="39">
        <v>643.44068765803081</v>
      </c>
    </row>
    <row r="15" spans="1:12" ht="16" customHeight="1" x14ac:dyDescent="0.3">
      <c r="A15" s="27" t="s">
        <v>16</v>
      </c>
      <c r="B15" s="38">
        <v>208.197335460575</v>
      </c>
      <c r="C15" s="38">
        <v>340.903882937444</v>
      </c>
    </row>
    <row r="16" spans="1:12" ht="16" customHeight="1" x14ac:dyDescent="0.3">
      <c r="A16" s="28" t="s">
        <v>17</v>
      </c>
      <c r="B16" s="39">
        <v>207.09966718011592</v>
      </c>
      <c r="C16" s="39">
        <v>388.60027745879563</v>
      </c>
    </row>
    <row r="17" spans="1:4" ht="16" customHeight="1" x14ac:dyDescent="0.3">
      <c r="A17" s="27" t="s">
        <v>96</v>
      </c>
      <c r="B17" s="38">
        <v>206.0089312516738</v>
      </c>
      <c r="C17" s="38">
        <v>423.2019379060452</v>
      </c>
    </row>
    <row r="18" spans="1:4" ht="15.5" x14ac:dyDescent="0.3">
      <c r="A18" s="134" t="s">
        <v>21</v>
      </c>
      <c r="B18" s="137"/>
      <c r="C18" s="86" t="s">
        <v>22</v>
      </c>
      <c r="D18" s="82"/>
    </row>
    <row r="21" spans="1:4" x14ac:dyDescent="0.3">
      <c r="B21" s="9"/>
      <c r="C21" s="9"/>
    </row>
  </sheetData>
  <mergeCells count="2">
    <mergeCell ref="A18:B18"/>
    <mergeCell ref="A2:C2"/>
  </mergeCells>
  <phoneticPr fontId="32" type="noConversion"/>
  <hyperlinks>
    <hyperlink ref="C18" location="'القائمة الرئيسية'!A1" display="العودة للقائمة الرئيسية" xr:uid="{454F8204-6869-4930-AF63-71D114A58641}"/>
  </hyperlinks>
  <pageMargins left="0.7" right="0.7" top="0.75" bottom="0.75" header="0.3" footer="0.3"/>
  <pageSetup scale="47" orientation="portrait" r:id="rId1"/>
  <headerFooter>
    <oddFooter>&amp;C_x000D_&amp;1#&amp;"Calibri"&amp;11&amp;Kffa500 CONFIDENTIAL▮▮مقيّد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5.58203125" customWidth="1"/>
    <col min="2" max="6" width="15.58203125" customWidth="1"/>
    <col min="7" max="9" width="15.1640625" customWidth="1"/>
    <col min="10" max="10" width="21.25" customWidth="1"/>
    <col min="11" max="14" width="15.1640625" customWidth="1"/>
  </cols>
  <sheetData>
    <row r="1" spans="1:14" ht="39.65" customHeight="1" x14ac:dyDescent="0.3"/>
    <row r="2" spans="1:14" ht="46" customHeight="1" x14ac:dyDescent="0.3">
      <c r="A2" s="136" t="s">
        <v>105</v>
      </c>
      <c r="B2" s="136"/>
      <c r="C2" s="136"/>
      <c r="D2" s="136"/>
      <c r="E2" s="136"/>
      <c r="F2" s="136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83</v>
      </c>
    </row>
    <row r="4" spans="1:14" ht="35.15" customHeight="1" x14ac:dyDescent="0.3">
      <c r="A4" s="140" t="s">
        <v>29</v>
      </c>
      <c r="B4" s="141"/>
      <c r="C4" s="18" t="s">
        <v>62</v>
      </c>
      <c r="D4" s="18" t="s">
        <v>63</v>
      </c>
      <c r="E4" s="18" t="s">
        <v>64</v>
      </c>
      <c r="F4" s="26" t="s">
        <v>84</v>
      </c>
      <c r="G4" s="36"/>
    </row>
    <row r="5" spans="1:14" ht="16" customHeight="1" x14ac:dyDescent="0.3">
      <c r="A5" s="19">
        <v>1</v>
      </c>
      <c r="B5" s="40" t="s">
        <v>32</v>
      </c>
      <c r="C5" s="27">
        <v>51453</v>
      </c>
      <c r="D5" s="27">
        <v>47174</v>
      </c>
      <c r="E5" s="27">
        <f>D5+C5</f>
        <v>98627</v>
      </c>
      <c r="F5" s="24">
        <f>E5/'3.6'!E5</f>
        <v>0.28621384129637367</v>
      </c>
      <c r="G5" s="73"/>
    </row>
    <row r="6" spans="1:14" ht="16" customHeight="1" x14ac:dyDescent="0.3">
      <c r="A6" s="21">
        <v>2</v>
      </c>
      <c r="B6" s="41" t="s">
        <v>33</v>
      </c>
      <c r="C6" s="28">
        <v>44943</v>
      </c>
      <c r="D6" s="28">
        <v>31869</v>
      </c>
      <c r="E6" s="28">
        <f t="shared" ref="E6:E17" si="0">D6+C6</f>
        <v>76812</v>
      </c>
      <c r="F6" s="23">
        <f>E6/'3.6'!E6</f>
        <v>0.26157848853048549</v>
      </c>
      <c r="G6" s="73"/>
    </row>
    <row r="7" spans="1:14" ht="16" customHeight="1" x14ac:dyDescent="0.3">
      <c r="A7" s="19">
        <v>3</v>
      </c>
      <c r="B7" s="40" t="s">
        <v>34</v>
      </c>
      <c r="C7" s="27">
        <v>7933</v>
      </c>
      <c r="D7" s="27">
        <v>5813</v>
      </c>
      <c r="E7" s="27">
        <f t="shared" si="0"/>
        <v>13746</v>
      </c>
      <c r="F7" s="24">
        <f>E7/'3.6'!E7</f>
        <v>0.21682756009842893</v>
      </c>
      <c r="G7" s="73"/>
    </row>
    <row r="8" spans="1:14" ht="16" customHeight="1" x14ac:dyDescent="0.3">
      <c r="A8" s="21">
        <v>4</v>
      </c>
      <c r="B8" s="41" t="s">
        <v>35</v>
      </c>
      <c r="C8" s="28">
        <v>3279</v>
      </c>
      <c r="D8" s="28">
        <v>2649</v>
      </c>
      <c r="E8" s="28">
        <f t="shared" si="0"/>
        <v>5928</v>
      </c>
      <c r="F8" s="23">
        <f>E8/'3.6'!E8</f>
        <v>0.17134433621412262</v>
      </c>
      <c r="G8" s="73"/>
    </row>
    <row r="9" spans="1:14" ht="16" customHeight="1" x14ac:dyDescent="0.3">
      <c r="A9" s="19">
        <v>5</v>
      </c>
      <c r="B9" s="40" t="s">
        <v>36</v>
      </c>
      <c r="C9" s="27">
        <v>16048</v>
      </c>
      <c r="D9" s="27">
        <v>18039</v>
      </c>
      <c r="E9" s="27">
        <f t="shared" si="0"/>
        <v>34087</v>
      </c>
      <c r="F9" s="24">
        <f>E9/'3.6'!E9</f>
        <v>0.21963556231394735</v>
      </c>
      <c r="G9" s="73"/>
    </row>
    <row r="10" spans="1:14" ht="16" customHeight="1" x14ac:dyDescent="0.3">
      <c r="A10" s="21">
        <v>6</v>
      </c>
      <c r="B10" s="41" t="s">
        <v>37</v>
      </c>
      <c r="C10" s="28">
        <v>3585</v>
      </c>
      <c r="D10" s="28">
        <v>3713</v>
      </c>
      <c r="E10" s="28">
        <f t="shared" si="0"/>
        <v>7298</v>
      </c>
      <c r="F10" s="23">
        <f>E10/'3.6'!E10</f>
        <v>0.14666398713826367</v>
      </c>
      <c r="G10" s="73"/>
    </row>
    <row r="11" spans="1:14" ht="16" customHeight="1" x14ac:dyDescent="0.3">
      <c r="A11" s="19">
        <v>7</v>
      </c>
      <c r="B11" s="40" t="s">
        <v>38</v>
      </c>
      <c r="C11" s="27">
        <v>2342</v>
      </c>
      <c r="D11" s="27">
        <v>2179</v>
      </c>
      <c r="E11" s="27">
        <f t="shared" si="0"/>
        <v>4521</v>
      </c>
      <c r="F11" s="24">
        <f>E11/'3.6'!E11</f>
        <v>0.16616436342252278</v>
      </c>
      <c r="G11" s="73"/>
    </row>
    <row r="12" spans="1:14" ht="16" customHeight="1" x14ac:dyDescent="0.3">
      <c r="A12" s="21">
        <v>8</v>
      </c>
      <c r="B12" s="41" t="s">
        <v>39</v>
      </c>
      <c r="C12" s="28">
        <v>899</v>
      </c>
      <c r="D12" s="28">
        <v>819</v>
      </c>
      <c r="E12" s="28">
        <f t="shared" si="0"/>
        <v>1718</v>
      </c>
      <c r="F12" s="23">
        <f>E12/'3.6'!E12</f>
        <v>0.12631424159988236</v>
      </c>
      <c r="G12" s="73"/>
    </row>
    <row r="13" spans="1:14" ht="16" customHeight="1" x14ac:dyDescent="0.3">
      <c r="A13" s="19">
        <v>9</v>
      </c>
      <c r="B13" s="40" t="s">
        <v>40</v>
      </c>
      <c r="C13" s="27">
        <v>402</v>
      </c>
      <c r="D13" s="27">
        <v>382</v>
      </c>
      <c r="E13" s="27">
        <f t="shared" si="0"/>
        <v>784</v>
      </c>
      <c r="F13" s="24">
        <f>E13/'3.6'!E13</f>
        <v>0.10634834508952794</v>
      </c>
      <c r="G13" s="73"/>
    </row>
    <row r="14" spans="1:14" ht="16" customHeight="1" x14ac:dyDescent="0.3">
      <c r="A14" s="21">
        <v>10</v>
      </c>
      <c r="B14" s="41" t="s">
        <v>41</v>
      </c>
      <c r="C14" s="28">
        <v>1571</v>
      </c>
      <c r="D14" s="28">
        <v>1646</v>
      </c>
      <c r="E14" s="28">
        <f t="shared" si="0"/>
        <v>3217</v>
      </c>
      <c r="F14" s="23">
        <f>E14/'3.6'!E14</f>
        <v>0.10977648865381334</v>
      </c>
      <c r="G14" s="73"/>
    </row>
    <row r="15" spans="1:14" ht="16" customHeight="1" x14ac:dyDescent="0.3">
      <c r="A15" s="19">
        <v>11</v>
      </c>
      <c r="B15" s="40" t="s">
        <v>42</v>
      </c>
      <c r="C15" s="27">
        <v>500</v>
      </c>
      <c r="D15" s="27">
        <v>777</v>
      </c>
      <c r="E15" s="27">
        <f t="shared" si="0"/>
        <v>1277</v>
      </c>
      <c r="F15" s="24">
        <f>E15/'3.6'!E15</f>
        <v>9.8884931082546076E-2</v>
      </c>
      <c r="G15" s="73"/>
    </row>
    <row r="16" spans="1:14" ht="16" customHeight="1" x14ac:dyDescent="0.3">
      <c r="A16" s="21">
        <v>12</v>
      </c>
      <c r="B16" s="41" t="s">
        <v>43</v>
      </c>
      <c r="C16" s="28">
        <v>532</v>
      </c>
      <c r="D16" s="28">
        <v>479</v>
      </c>
      <c r="E16" s="28">
        <f t="shared" si="0"/>
        <v>1011</v>
      </c>
      <c r="F16" s="23">
        <f>E16/'3.6'!E16</f>
        <v>0.14424311599372236</v>
      </c>
      <c r="G16" s="73"/>
    </row>
    <row r="17" spans="1:7" ht="16" customHeight="1" x14ac:dyDescent="0.3">
      <c r="A17" s="19">
        <v>13</v>
      </c>
      <c r="B17" s="40" t="s">
        <v>44</v>
      </c>
      <c r="C17" s="27">
        <v>590</v>
      </c>
      <c r="D17" s="27">
        <v>478</v>
      </c>
      <c r="E17" s="27">
        <f t="shared" si="0"/>
        <v>1068</v>
      </c>
      <c r="F17" s="24">
        <f>E17/'3.6'!E17</f>
        <v>0.12257546195340296</v>
      </c>
      <c r="G17" s="73"/>
    </row>
    <row r="18" spans="1:7" ht="20.149999999999999" customHeight="1" x14ac:dyDescent="0.3">
      <c r="A18" s="162" t="s">
        <v>64</v>
      </c>
      <c r="B18" s="163"/>
      <c r="C18" s="29">
        <f>SUM(C5:C17)</f>
        <v>134077</v>
      </c>
      <c r="D18" s="29">
        <f t="shared" ref="D18:E18" si="1">SUM(D5:D17)</f>
        <v>116017</v>
      </c>
      <c r="E18" s="29">
        <f t="shared" si="1"/>
        <v>250094</v>
      </c>
      <c r="F18" s="53">
        <f>E18/'3.6'!E18</f>
        <v>0.23879585186090499</v>
      </c>
    </row>
    <row r="19" spans="1:7" ht="15.65" customHeight="1" x14ac:dyDescent="0.3">
      <c r="A19" s="142" t="s">
        <v>185</v>
      </c>
      <c r="B19" s="143"/>
      <c r="C19" s="143"/>
      <c r="D19" s="143"/>
      <c r="E19" s="146" t="s">
        <v>22</v>
      </c>
      <c r="F19" s="147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E4E894C2-1226-4A87-B137-21FE45720338}"/>
  </hyperlinks>
  <pageMargins left="0.7" right="0.7" top="0.75" bottom="0.75" header="0.3" footer="0.3"/>
  <pageSetup scale="86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5.58203125" customWidth="1"/>
    <col min="2" max="6" width="15.58203125" customWidth="1"/>
    <col min="7" max="9" width="15.1640625" customWidth="1"/>
    <col min="10" max="10" width="21.25" customWidth="1"/>
    <col min="11" max="14" width="15.1640625" customWidth="1"/>
  </cols>
  <sheetData>
    <row r="1" spans="1:14" ht="38.15" customHeight="1" x14ac:dyDescent="0.3"/>
    <row r="2" spans="1:14" ht="46" customHeight="1" x14ac:dyDescent="0.3">
      <c r="A2" s="136" t="s">
        <v>106</v>
      </c>
      <c r="B2" s="136"/>
      <c r="C2" s="136"/>
      <c r="D2" s="136"/>
      <c r="E2" s="136"/>
      <c r="F2" s="136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85</v>
      </c>
    </row>
    <row r="4" spans="1:14" ht="35.15" customHeight="1" x14ac:dyDescent="0.3">
      <c r="A4" s="140" t="s">
        <v>29</v>
      </c>
      <c r="B4" s="141"/>
      <c r="C4" s="18" t="s">
        <v>62</v>
      </c>
      <c r="D4" s="18" t="s">
        <v>63</v>
      </c>
      <c r="E4" s="18" t="s">
        <v>64</v>
      </c>
      <c r="F4" s="26" t="s">
        <v>86</v>
      </c>
      <c r="G4" s="36"/>
    </row>
    <row r="5" spans="1:14" ht="16" customHeight="1" x14ac:dyDescent="0.3">
      <c r="A5" s="19">
        <v>1</v>
      </c>
      <c r="B5" s="40" t="s">
        <v>32</v>
      </c>
      <c r="C5" s="27">
        <v>237520</v>
      </c>
      <c r="D5" s="27">
        <v>8445</v>
      </c>
      <c r="E5" s="27">
        <f t="shared" ref="E5:E17" si="0">SUM(C5:D5)</f>
        <v>245965</v>
      </c>
      <c r="F5" s="24">
        <f>'3.5'!E5/'3.6'!E5</f>
        <v>0.71378615870362627</v>
      </c>
      <c r="G5" s="2"/>
    </row>
    <row r="6" spans="1:14" ht="16" customHeight="1" x14ac:dyDescent="0.3">
      <c r="A6" s="21">
        <v>2</v>
      </c>
      <c r="B6" s="41" t="s">
        <v>33</v>
      </c>
      <c r="C6" s="28">
        <v>207634</v>
      </c>
      <c r="D6" s="28">
        <v>9202</v>
      </c>
      <c r="E6" s="28">
        <f t="shared" si="0"/>
        <v>216836</v>
      </c>
      <c r="F6" s="23">
        <f>'3.5'!E6/'3.6'!E6</f>
        <v>0.73842151146951451</v>
      </c>
      <c r="G6" s="2"/>
    </row>
    <row r="7" spans="1:14" ht="16" customHeight="1" x14ac:dyDescent="0.3">
      <c r="A7" s="19">
        <v>3</v>
      </c>
      <c r="B7" s="40" t="s">
        <v>34</v>
      </c>
      <c r="C7" s="27">
        <v>48635</v>
      </c>
      <c r="D7" s="27">
        <v>1015</v>
      </c>
      <c r="E7" s="27">
        <f t="shared" si="0"/>
        <v>49650</v>
      </c>
      <c r="F7" s="24">
        <f>'3.5'!E7/'3.6'!E7</f>
        <v>0.78317243990157104</v>
      </c>
    </row>
    <row r="8" spans="1:14" ht="16" customHeight="1" x14ac:dyDescent="0.3">
      <c r="A8" s="21">
        <v>4</v>
      </c>
      <c r="B8" s="41" t="s">
        <v>35</v>
      </c>
      <c r="C8" s="28">
        <v>28345</v>
      </c>
      <c r="D8" s="28">
        <v>324</v>
      </c>
      <c r="E8" s="28">
        <f t="shared" si="0"/>
        <v>28669</v>
      </c>
      <c r="F8" s="23">
        <f>'3.5'!E8/'3.6'!E8</f>
        <v>0.82865566378587741</v>
      </c>
    </row>
    <row r="9" spans="1:14" ht="16" customHeight="1" x14ac:dyDescent="0.3">
      <c r="A9" s="19">
        <v>5</v>
      </c>
      <c r="B9" s="40" t="s">
        <v>36</v>
      </c>
      <c r="C9" s="27">
        <v>119285</v>
      </c>
      <c r="D9" s="27">
        <v>1826</v>
      </c>
      <c r="E9" s="27">
        <f t="shared" si="0"/>
        <v>121111</v>
      </c>
      <c r="F9" s="24">
        <f>'3.5'!E9/'3.6'!E9</f>
        <v>0.78036443768605268</v>
      </c>
    </row>
    <row r="10" spans="1:14" ht="16" customHeight="1" x14ac:dyDescent="0.3">
      <c r="A10" s="21">
        <v>6</v>
      </c>
      <c r="B10" s="41" t="s">
        <v>37</v>
      </c>
      <c r="C10" s="28">
        <v>41979</v>
      </c>
      <c r="D10" s="28">
        <v>483</v>
      </c>
      <c r="E10" s="28">
        <f t="shared" si="0"/>
        <v>42462</v>
      </c>
      <c r="F10" s="23">
        <f>'3.5'!E10/'3.6'!E10</f>
        <v>0.85333601286173633</v>
      </c>
    </row>
    <row r="11" spans="1:14" ht="16" customHeight="1" x14ac:dyDescent="0.3">
      <c r="A11" s="19">
        <v>7</v>
      </c>
      <c r="B11" s="40" t="s">
        <v>38</v>
      </c>
      <c r="C11" s="27">
        <v>21731</v>
      </c>
      <c r="D11" s="27">
        <v>956</v>
      </c>
      <c r="E11" s="27">
        <f t="shared" si="0"/>
        <v>22687</v>
      </c>
      <c r="F11" s="24">
        <f>'3.5'!E11/'3.6'!E11</f>
        <v>0.83383563657747717</v>
      </c>
    </row>
    <row r="12" spans="1:14" ht="16" customHeight="1" x14ac:dyDescent="0.3">
      <c r="A12" s="21">
        <v>8</v>
      </c>
      <c r="B12" s="41" t="s">
        <v>39</v>
      </c>
      <c r="C12" s="28">
        <v>11763</v>
      </c>
      <c r="D12" s="28">
        <v>120</v>
      </c>
      <c r="E12" s="28">
        <f t="shared" si="0"/>
        <v>11883</v>
      </c>
      <c r="F12" s="23">
        <f>'3.5'!E12/'3.6'!E12</f>
        <v>0.87368575840011764</v>
      </c>
    </row>
    <row r="13" spans="1:14" ht="16" customHeight="1" x14ac:dyDescent="0.3">
      <c r="A13" s="19">
        <v>9</v>
      </c>
      <c r="B13" s="40" t="s">
        <v>40</v>
      </c>
      <c r="C13" s="27">
        <v>6475</v>
      </c>
      <c r="D13" s="27">
        <v>113</v>
      </c>
      <c r="E13" s="27">
        <f t="shared" si="0"/>
        <v>6588</v>
      </c>
      <c r="F13" s="24">
        <f>'3.5'!E13/'3.6'!E13</f>
        <v>0.89365165491047205</v>
      </c>
    </row>
    <row r="14" spans="1:14" ht="16" customHeight="1" x14ac:dyDescent="0.3">
      <c r="A14" s="21">
        <v>10</v>
      </c>
      <c r="B14" s="41" t="s">
        <v>41</v>
      </c>
      <c r="C14" s="28">
        <v>25779</v>
      </c>
      <c r="D14" s="28">
        <v>309</v>
      </c>
      <c r="E14" s="28">
        <f t="shared" si="0"/>
        <v>26088</v>
      </c>
      <c r="F14" s="23">
        <f>'3.5'!E14/'3.6'!E14</f>
        <v>0.8902235113461866</v>
      </c>
    </row>
    <row r="15" spans="1:14" ht="16" customHeight="1" x14ac:dyDescent="0.3">
      <c r="A15" s="19">
        <v>11</v>
      </c>
      <c r="B15" s="40" t="s">
        <v>42</v>
      </c>
      <c r="C15" s="27">
        <v>11380</v>
      </c>
      <c r="D15" s="27">
        <v>257</v>
      </c>
      <c r="E15" s="27">
        <f t="shared" si="0"/>
        <v>11637</v>
      </c>
      <c r="F15" s="24">
        <f>'3.5'!E15/'3.6'!E15</f>
        <v>0.90111506891745397</v>
      </c>
    </row>
    <row r="16" spans="1:14" ht="16" customHeight="1" x14ac:dyDescent="0.3">
      <c r="A16" s="21">
        <v>12</v>
      </c>
      <c r="B16" s="41" t="s">
        <v>43</v>
      </c>
      <c r="C16" s="28">
        <v>5926</v>
      </c>
      <c r="D16" s="28">
        <v>72</v>
      </c>
      <c r="E16" s="28">
        <f t="shared" si="0"/>
        <v>5998</v>
      </c>
      <c r="F16" s="23">
        <f>'3.5'!E16/'3.6'!E16</f>
        <v>0.8557568840062777</v>
      </c>
    </row>
    <row r="17" spans="1:6" ht="16" customHeight="1" x14ac:dyDescent="0.3">
      <c r="A17" s="19">
        <v>13</v>
      </c>
      <c r="B17" s="40" t="s">
        <v>44</v>
      </c>
      <c r="C17" s="27">
        <v>7525</v>
      </c>
      <c r="D17" s="27">
        <v>120</v>
      </c>
      <c r="E17" s="27">
        <f t="shared" si="0"/>
        <v>7645</v>
      </c>
      <c r="F17" s="24">
        <f>'3.5'!E17/'3.6'!E17</f>
        <v>0.87742453804659704</v>
      </c>
    </row>
    <row r="18" spans="1:6" ht="20.149999999999999" customHeight="1" x14ac:dyDescent="0.3">
      <c r="A18" s="162" t="s">
        <v>64</v>
      </c>
      <c r="B18" s="163"/>
      <c r="C18" s="29">
        <f>SUM(C5:C17)</f>
        <v>773977</v>
      </c>
      <c r="D18" s="29">
        <f>SUM(D5:D17)</f>
        <v>23242</v>
      </c>
      <c r="E18" s="29">
        <f>SUM(E5:E17)</f>
        <v>797219</v>
      </c>
      <c r="F18" s="31">
        <f>'3.5'!E18/'3.6'!E18</f>
        <v>0.76120414813909498</v>
      </c>
    </row>
    <row r="19" spans="1:6" ht="18" customHeight="1" x14ac:dyDescent="0.3">
      <c r="A19" s="142" t="s">
        <v>185</v>
      </c>
      <c r="B19" s="143"/>
      <c r="C19" s="143"/>
      <c r="D19" s="143"/>
      <c r="E19" s="146" t="s">
        <v>22</v>
      </c>
      <c r="F19" s="147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6E8C9BCB-8784-4BF8-AFE5-DE1907B6699C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>
    <tabColor theme="3" tint="0.39997558519241921"/>
  </sheetPr>
  <dimension ref="A1:N26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5.58203125" customWidth="1"/>
    <col min="2" max="6" width="15.58203125" customWidth="1"/>
    <col min="7" max="9" width="15.1640625" customWidth="1"/>
    <col min="10" max="10" width="21.25" customWidth="1"/>
    <col min="11" max="14" width="15.1640625" customWidth="1"/>
  </cols>
  <sheetData>
    <row r="1" spans="1:14" ht="40" customHeight="1" x14ac:dyDescent="0.3"/>
    <row r="2" spans="1:14" ht="46" customHeight="1" x14ac:dyDescent="0.3">
      <c r="A2" s="136" t="s">
        <v>107</v>
      </c>
      <c r="B2" s="136"/>
      <c r="C2" s="136"/>
      <c r="D2" s="136"/>
      <c r="E2" s="136"/>
      <c r="F2" s="136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87</v>
      </c>
    </row>
    <row r="4" spans="1:14" ht="35.15" customHeight="1" x14ac:dyDescent="0.3">
      <c r="A4" s="140" t="s">
        <v>29</v>
      </c>
      <c r="B4" s="141"/>
      <c r="C4" s="18" t="s">
        <v>62</v>
      </c>
      <c r="D4" s="18" t="s">
        <v>63</v>
      </c>
      <c r="E4" s="18" t="s">
        <v>64</v>
      </c>
      <c r="F4" s="26" t="s">
        <v>88</v>
      </c>
      <c r="G4" s="36"/>
    </row>
    <row r="5" spans="1:14" ht="16" customHeight="1" x14ac:dyDescent="0.3">
      <c r="A5" s="19">
        <v>1</v>
      </c>
      <c r="B5" s="40" t="s">
        <v>32</v>
      </c>
      <c r="C5" s="27">
        <f>'3.4'!C5+'3.5'!C5</f>
        <v>288973</v>
      </c>
      <c r="D5" s="27">
        <f>'3.4'!D5+'3.5'!D5</f>
        <v>55619</v>
      </c>
      <c r="E5" s="27">
        <f>D5+C5</f>
        <v>344592</v>
      </c>
      <c r="F5" s="24">
        <f>E5/$E$18</f>
        <v>0.32902484739519133</v>
      </c>
      <c r="G5" s="2"/>
    </row>
    <row r="6" spans="1:14" ht="16" customHeight="1" x14ac:dyDescent="0.3">
      <c r="A6" s="21">
        <v>2</v>
      </c>
      <c r="B6" s="41" t="s">
        <v>33</v>
      </c>
      <c r="C6" s="28">
        <f>'3.4'!C6+'3.5'!C6</f>
        <v>252577</v>
      </c>
      <c r="D6" s="28">
        <f>'3.4'!D6+'3.5'!D6</f>
        <v>41071</v>
      </c>
      <c r="E6" s="28">
        <f t="shared" ref="E6:E17" si="0">D6+C6</f>
        <v>293648</v>
      </c>
      <c r="F6" s="23">
        <f>E6/$E$18</f>
        <v>0.28038227349417033</v>
      </c>
      <c r="G6" s="2"/>
    </row>
    <row r="7" spans="1:14" ht="16" customHeight="1" x14ac:dyDescent="0.3">
      <c r="A7" s="19">
        <v>3</v>
      </c>
      <c r="B7" s="40" t="s">
        <v>34</v>
      </c>
      <c r="C7" s="27">
        <f>'3.4'!C7+'3.5'!C7</f>
        <v>56568</v>
      </c>
      <c r="D7" s="27">
        <f>'3.4'!D7+'3.5'!D7</f>
        <v>6828</v>
      </c>
      <c r="E7" s="27">
        <f t="shared" si="0"/>
        <v>63396</v>
      </c>
      <c r="F7" s="24">
        <f t="shared" ref="F7:F16" si="1">E7/$E$18</f>
        <v>6.0532047248530285E-2</v>
      </c>
    </row>
    <row r="8" spans="1:14" ht="16" customHeight="1" x14ac:dyDescent="0.3">
      <c r="A8" s="21">
        <v>4</v>
      </c>
      <c r="B8" s="41" t="s">
        <v>35</v>
      </c>
      <c r="C8" s="28">
        <f>'3.4'!C8+'3.5'!C8</f>
        <v>31624</v>
      </c>
      <c r="D8" s="28">
        <f>'3.4'!D8+'3.5'!D8</f>
        <v>2973</v>
      </c>
      <c r="E8" s="28">
        <f t="shared" si="0"/>
        <v>34597</v>
      </c>
      <c r="F8" s="23">
        <f t="shared" si="1"/>
        <v>3.3034059540939527E-2</v>
      </c>
    </row>
    <row r="9" spans="1:14" ht="16" customHeight="1" x14ac:dyDescent="0.3">
      <c r="A9" s="19">
        <v>5</v>
      </c>
      <c r="B9" s="40" t="s">
        <v>36</v>
      </c>
      <c r="C9" s="27">
        <f>'3.4'!C9+'3.5'!C9</f>
        <v>135333</v>
      </c>
      <c r="D9" s="27">
        <f>'3.4'!D9+'3.5'!D9</f>
        <v>19865</v>
      </c>
      <c r="E9" s="27">
        <f t="shared" si="0"/>
        <v>155198</v>
      </c>
      <c r="F9" s="24">
        <f t="shared" si="1"/>
        <v>0.14818683621801695</v>
      </c>
    </row>
    <row r="10" spans="1:14" ht="16" customHeight="1" x14ac:dyDescent="0.3">
      <c r="A10" s="21">
        <v>6</v>
      </c>
      <c r="B10" s="41" t="s">
        <v>37</v>
      </c>
      <c r="C10" s="28">
        <f>'3.4'!C10+'3.5'!C10</f>
        <v>45564</v>
      </c>
      <c r="D10" s="28">
        <f>'3.4'!D10+'3.5'!D10</f>
        <v>4196</v>
      </c>
      <c r="E10" s="28">
        <f t="shared" si="0"/>
        <v>49760</v>
      </c>
      <c r="F10" s="23">
        <f t="shared" si="1"/>
        <v>4.7512061819150533E-2</v>
      </c>
      <c r="G10" s="9"/>
    </row>
    <row r="11" spans="1:14" ht="16" customHeight="1" x14ac:dyDescent="0.3">
      <c r="A11" s="19">
        <v>7</v>
      </c>
      <c r="B11" s="40" t="s">
        <v>38</v>
      </c>
      <c r="C11" s="27">
        <f>'3.4'!C11+'3.5'!C11</f>
        <v>24073</v>
      </c>
      <c r="D11" s="27">
        <f>'3.4'!D11+'3.5'!D11</f>
        <v>3135</v>
      </c>
      <c r="E11" s="27">
        <f t="shared" si="0"/>
        <v>27208</v>
      </c>
      <c r="F11" s="24">
        <f t="shared" si="1"/>
        <v>2.5978862097577323E-2</v>
      </c>
    </row>
    <row r="12" spans="1:14" ht="16" customHeight="1" x14ac:dyDescent="0.3">
      <c r="A12" s="21">
        <v>8</v>
      </c>
      <c r="B12" s="41" t="s">
        <v>39</v>
      </c>
      <c r="C12" s="28">
        <f>'3.4'!C12+'3.5'!C12</f>
        <v>12662</v>
      </c>
      <c r="D12" s="28">
        <f>'3.4'!D12+'3.5'!D12</f>
        <v>939</v>
      </c>
      <c r="E12" s="28">
        <f t="shared" si="0"/>
        <v>13601</v>
      </c>
      <c r="F12" s="23">
        <f t="shared" si="1"/>
        <v>1.2986566575608247E-2</v>
      </c>
    </row>
    <row r="13" spans="1:14" ht="16" customHeight="1" x14ac:dyDescent="0.3">
      <c r="A13" s="19">
        <v>9</v>
      </c>
      <c r="B13" s="40" t="s">
        <v>40</v>
      </c>
      <c r="C13" s="27">
        <f>'3.4'!C13+'3.5'!C13</f>
        <v>6877</v>
      </c>
      <c r="D13" s="27">
        <f>'3.4'!D13+'3.5'!D13</f>
        <v>495</v>
      </c>
      <c r="E13" s="27">
        <f t="shared" si="0"/>
        <v>7372</v>
      </c>
      <c r="F13" s="24">
        <f t="shared" si="1"/>
        <v>7.0389654286731858E-3</v>
      </c>
    </row>
    <row r="14" spans="1:14" ht="16" customHeight="1" x14ac:dyDescent="0.3">
      <c r="A14" s="21">
        <v>10</v>
      </c>
      <c r="B14" s="41" t="s">
        <v>41</v>
      </c>
      <c r="C14" s="28">
        <f>'3.4'!C14+'3.5'!C14</f>
        <v>27350</v>
      </c>
      <c r="D14" s="28">
        <f>'3.4'!D14+'3.5'!D14</f>
        <v>1955</v>
      </c>
      <c r="E14" s="28">
        <f t="shared" si="0"/>
        <v>29305</v>
      </c>
      <c r="F14" s="23">
        <f t="shared" si="1"/>
        <v>2.7981128850687424E-2</v>
      </c>
    </row>
    <row r="15" spans="1:14" ht="16" customHeight="1" x14ac:dyDescent="0.3">
      <c r="A15" s="19">
        <v>11</v>
      </c>
      <c r="B15" s="40" t="s">
        <v>42</v>
      </c>
      <c r="C15" s="27">
        <f>'3.4'!C15+'3.5'!C15</f>
        <v>11880</v>
      </c>
      <c r="D15" s="27">
        <f>'3.4'!D15+'3.5'!D15</f>
        <v>1034</v>
      </c>
      <c r="E15" s="27">
        <f t="shared" si="0"/>
        <v>12914</v>
      </c>
      <c r="F15" s="24">
        <f t="shared" si="1"/>
        <v>1.2330602217293207E-2</v>
      </c>
    </row>
    <row r="16" spans="1:14" ht="16" customHeight="1" x14ac:dyDescent="0.3">
      <c r="A16" s="21">
        <v>12</v>
      </c>
      <c r="B16" s="41" t="s">
        <v>43</v>
      </c>
      <c r="C16" s="28">
        <f>'3.4'!C16+'3.5'!C16</f>
        <v>6458</v>
      </c>
      <c r="D16" s="28">
        <f>'3.4'!D16+'3.5'!D16</f>
        <v>551</v>
      </c>
      <c r="E16" s="28">
        <f t="shared" si="0"/>
        <v>7009</v>
      </c>
      <c r="F16" s="23">
        <f t="shared" si="1"/>
        <v>6.6923641738429679E-3</v>
      </c>
    </row>
    <row r="17" spans="1:6" ht="16" customHeight="1" x14ac:dyDescent="0.3">
      <c r="A17" s="19">
        <v>13</v>
      </c>
      <c r="B17" s="40" t="s">
        <v>44</v>
      </c>
      <c r="C17" s="27">
        <f>'3.4'!C17+'3.5'!C17</f>
        <v>8115</v>
      </c>
      <c r="D17" s="27">
        <f>'3.4'!D17+'3.5'!D17</f>
        <v>598</v>
      </c>
      <c r="E17" s="27">
        <f t="shared" si="0"/>
        <v>8713</v>
      </c>
      <c r="F17" s="24">
        <f>E17/$E$18</f>
        <v>8.3193849403187005E-3</v>
      </c>
    </row>
    <row r="18" spans="1:6" ht="20.149999999999999" customHeight="1" x14ac:dyDescent="0.3">
      <c r="A18" s="162" t="s">
        <v>64</v>
      </c>
      <c r="B18" s="163"/>
      <c r="C18" s="29">
        <f>SUM(C5:C17)</f>
        <v>908054</v>
      </c>
      <c r="D18" s="29">
        <f>SUM(D5:D17)</f>
        <v>139259</v>
      </c>
      <c r="E18" s="29">
        <f>SUM(E5:E17)</f>
        <v>1047313</v>
      </c>
      <c r="F18" s="31">
        <f>E18/$E$18</f>
        <v>1</v>
      </c>
    </row>
    <row r="19" spans="1:6" ht="17.149999999999999" customHeight="1" x14ac:dyDescent="0.3">
      <c r="A19" s="142" t="s">
        <v>185</v>
      </c>
      <c r="B19" s="143"/>
      <c r="C19" s="143"/>
      <c r="D19" s="143"/>
      <c r="E19" s="146" t="s">
        <v>22</v>
      </c>
      <c r="F19" s="147"/>
    </row>
    <row r="20" spans="1:6" x14ac:dyDescent="0.3">
      <c r="C20" s="1"/>
      <c r="D20" s="1"/>
      <c r="E20" s="1"/>
    </row>
    <row r="21" spans="1:6" x14ac:dyDescent="0.3">
      <c r="C21" s="1"/>
      <c r="D21" s="1"/>
      <c r="E21" s="1"/>
      <c r="F21" s="1"/>
    </row>
    <row r="25" spans="1:6" ht="27.5" x14ac:dyDescent="0.55000000000000004">
      <c r="B25" s="11"/>
      <c r="E25" s="9"/>
    </row>
    <row r="26" spans="1:6" x14ac:dyDescent="0.3">
      <c r="E26" s="9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D3AF74DC-FE6B-4C1F-B47E-57214FBCCB7D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8F79-12BE-456E-ACFE-511B5A86F6F2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B21" sqref="B21"/>
    </sheetView>
  </sheetViews>
  <sheetFormatPr defaultColWidth="8.75" defaultRowHeight="14" x14ac:dyDescent="0.3"/>
  <cols>
    <col min="1" max="1" width="5.58203125" customWidth="1"/>
    <col min="2" max="2" width="28" customWidth="1"/>
    <col min="3" max="5" width="15.58203125" customWidth="1"/>
    <col min="6" max="6" width="30.83203125" customWidth="1"/>
    <col min="7" max="7" width="15.1640625" customWidth="1"/>
    <col min="8" max="8" width="16.1640625" customWidth="1"/>
    <col min="9" max="9" width="16.83203125" customWidth="1"/>
    <col min="10" max="10" width="30.1640625" customWidth="1"/>
    <col min="11" max="12" width="17.75" customWidth="1"/>
    <col min="13" max="13" width="13.83203125" customWidth="1"/>
    <col min="14" max="14" width="13.1640625" customWidth="1"/>
  </cols>
  <sheetData>
    <row r="1" spans="1:14" ht="43" customHeight="1" x14ac:dyDescent="0.3"/>
    <row r="2" spans="1:14" ht="46" customHeight="1" x14ac:dyDescent="0.3">
      <c r="A2" s="136" t="s">
        <v>108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89</v>
      </c>
      <c r="E3" s="1"/>
    </row>
    <row r="4" spans="1:14" ht="35.15" customHeight="1" x14ac:dyDescent="0.3">
      <c r="A4" s="140" t="s">
        <v>61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20" t="s">
        <v>66</v>
      </c>
      <c r="C5" s="27">
        <v>52256</v>
      </c>
      <c r="D5" s="27">
        <f>'3.1'!E5</f>
        <v>61576</v>
      </c>
      <c r="E5" s="24">
        <f t="shared" ref="E5:E16" si="0">(D5-C5)/C5</f>
        <v>0.17835272504592775</v>
      </c>
    </row>
    <row r="6" spans="1:14" ht="16" customHeight="1" x14ac:dyDescent="0.3">
      <c r="A6" s="21">
        <v>2</v>
      </c>
      <c r="B6" s="22" t="s">
        <v>67</v>
      </c>
      <c r="C6" s="28">
        <v>115458</v>
      </c>
      <c r="D6" s="28">
        <f>'3.1'!E6</f>
        <v>109727</v>
      </c>
      <c r="E6" s="23">
        <f t="shared" si="0"/>
        <v>-4.9637097472674044E-2</v>
      </c>
    </row>
    <row r="7" spans="1:14" ht="16" customHeight="1" x14ac:dyDescent="0.3">
      <c r="A7" s="55">
        <v>3</v>
      </c>
      <c r="B7" s="56" t="s">
        <v>68</v>
      </c>
      <c r="C7" s="57">
        <v>3723</v>
      </c>
      <c r="D7" s="27">
        <f>'3.1'!E7</f>
        <v>4695</v>
      </c>
      <c r="E7" s="24">
        <f t="shared" si="0"/>
        <v>0.26107977437550361</v>
      </c>
    </row>
    <row r="8" spans="1:14" ht="16" customHeight="1" x14ac:dyDescent="0.3">
      <c r="A8" s="21">
        <v>4</v>
      </c>
      <c r="B8" s="22" t="s">
        <v>69</v>
      </c>
      <c r="C8" s="28">
        <v>6838</v>
      </c>
      <c r="D8" s="28">
        <f>'3.1'!E8</f>
        <v>8044</v>
      </c>
      <c r="E8" s="23">
        <f t="shared" si="0"/>
        <v>0.17636735887686458</v>
      </c>
    </row>
    <row r="9" spans="1:14" ht="16" customHeight="1" x14ac:dyDescent="0.3">
      <c r="A9" s="19">
        <v>5</v>
      </c>
      <c r="B9" s="20" t="s">
        <v>70</v>
      </c>
      <c r="C9" s="27">
        <v>618</v>
      </c>
      <c r="D9" s="27">
        <f>'3.1'!E9</f>
        <v>1704</v>
      </c>
      <c r="E9" s="24">
        <f t="shared" si="0"/>
        <v>1.7572815533980584</v>
      </c>
    </row>
    <row r="10" spans="1:14" ht="16" customHeight="1" x14ac:dyDescent="0.3">
      <c r="A10" s="21">
        <v>6</v>
      </c>
      <c r="B10" s="22" t="s">
        <v>71</v>
      </c>
      <c r="C10" s="28">
        <v>12751</v>
      </c>
      <c r="D10" s="28">
        <f>'3.1'!E10</f>
        <v>7668</v>
      </c>
      <c r="E10" s="23">
        <f t="shared" si="0"/>
        <v>-0.39863540114500823</v>
      </c>
    </row>
    <row r="11" spans="1:14" ht="16" customHeight="1" x14ac:dyDescent="0.3">
      <c r="A11" s="19">
        <v>7</v>
      </c>
      <c r="B11" s="20" t="s">
        <v>72</v>
      </c>
      <c r="C11" s="27">
        <v>9014</v>
      </c>
      <c r="D11" s="27">
        <f>'3.1'!E11</f>
        <v>7562</v>
      </c>
      <c r="E11" s="24">
        <f t="shared" si="0"/>
        <v>-0.16108276015087641</v>
      </c>
    </row>
    <row r="12" spans="1:14" ht="16" customHeight="1" x14ac:dyDescent="0.3">
      <c r="A12" s="21">
        <v>8</v>
      </c>
      <c r="B12" s="22" t="s">
        <v>73</v>
      </c>
      <c r="C12" s="28">
        <v>6589</v>
      </c>
      <c r="D12" s="28">
        <f>'3.1'!E12</f>
        <v>14466</v>
      </c>
      <c r="E12" s="23">
        <f t="shared" si="0"/>
        <v>1.1954773106692973</v>
      </c>
    </row>
    <row r="13" spans="1:14" ht="16" customHeight="1" x14ac:dyDescent="0.3">
      <c r="A13" s="19">
        <v>9</v>
      </c>
      <c r="B13" s="20" t="s">
        <v>74</v>
      </c>
      <c r="C13" s="27">
        <v>1926</v>
      </c>
      <c r="D13" s="27">
        <f>'3.1'!E13</f>
        <v>2242</v>
      </c>
      <c r="E13" s="24">
        <f t="shared" si="0"/>
        <v>0.16407061266874351</v>
      </c>
    </row>
    <row r="14" spans="1:14" ht="16" customHeight="1" x14ac:dyDescent="0.3">
      <c r="A14" s="21">
        <v>10</v>
      </c>
      <c r="B14" s="22" t="s">
        <v>75</v>
      </c>
      <c r="C14" s="28">
        <v>6221</v>
      </c>
      <c r="D14" s="28">
        <f>'3.1'!E14</f>
        <v>5558</v>
      </c>
      <c r="E14" s="23">
        <f t="shared" si="0"/>
        <v>-0.10657450570647806</v>
      </c>
    </row>
    <row r="15" spans="1:14" ht="16" customHeight="1" x14ac:dyDescent="0.3">
      <c r="A15" s="19">
        <v>11</v>
      </c>
      <c r="B15" s="20" t="s">
        <v>76</v>
      </c>
      <c r="C15" s="27">
        <v>8338</v>
      </c>
      <c r="D15" s="27">
        <f>'3.1'!E15</f>
        <v>6883</v>
      </c>
      <c r="E15" s="24">
        <f t="shared" si="0"/>
        <v>-0.17450227872391461</v>
      </c>
    </row>
    <row r="16" spans="1:14" ht="16" customHeight="1" x14ac:dyDescent="0.3">
      <c r="A16" s="21">
        <v>12</v>
      </c>
      <c r="B16" s="22" t="s">
        <v>77</v>
      </c>
      <c r="C16" s="28">
        <v>19637</v>
      </c>
      <c r="D16" s="28">
        <f>'3.1'!E16</f>
        <v>19969</v>
      </c>
      <c r="E16" s="23">
        <f t="shared" si="0"/>
        <v>1.6906859499923613E-2</v>
      </c>
    </row>
    <row r="17" spans="1:18" ht="20.149999999999999" customHeight="1" x14ac:dyDescent="0.3">
      <c r="A17" s="160" t="s">
        <v>64</v>
      </c>
      <c r="B17" s="161"/>
      <c r="C17" s="29">
        <f>SUM(C5:C16)</f>
        <v>243369</v>
      </c>
      <c r="D17" s="29">
        <f>SUM(D5:D16)</f>
        <v>250094</v>
      </c>
      <c r="E17" s="31">
        <f t="shared" ref="E17" si="1">(D17-C17)/C17</f>
        <v>2.7632935994313164E-2</v>
      </c>
    </row>
    <row r="18" spans="1:18" ht="15.5" x14ac:dyDescent="0.3">
      <c r="A18" s="142" t="s">
        <v>185</v>
      </c>
      <c r="B18" s="143"/>
      <c r="C18" s="143"/>
      <c r="D18" s="146" t="s">
        <v>22</v>
      </c>
      <c r="E18" s="147"/>
    </row>
    <row r="19" spans="1:18" ht="14.15" customHeight="1" x14ac:dyDescent="0.3"/>
    <row r="20" spans="1:18" x14ac:dyDescent="0.3">
      <c r="A20" s="30"/>
      <c r="B20" s="30"/>
      <c r="C20" s="30"/>
      <c r="D20" s="30"/>
      <c r="E20" s="30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6">
    <mergeCell ref="F4:G4"/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AEBC4DC5-0B25-4526-8509-93A32B50C195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7865-8D11-4226-90C6-04B54212D608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B21" sqref="B21"/>
    </sheetView>
  </sheetViews>
  <sheetFormatPr defaultColWidth="8.75" defaultRowHeight="14" x14ac:dyDescent="0.3"/>
  <cols>
    <col min="1" max="1" width="5.58203125" customWidth="1"/>
    <col min="2" max="2" width="28.4140625" customWidth="1"/>
    <col min="3" max="5" width="15.58203125" customWidth="1"/>
    <col min="6" max="6" width="30.83203125" customWidth="1"/>
    <col min="7" max="7" width="15.1640625" customWidth="1"/>
    <col min="8" max="8" width="16.1640625" customWidth="1"/>
    <col min="9" max="9" width="16.83203125" customWidth="1"/>
    <col min="10" max="10" width="30.1640625" customWidth="1"/>
    <col min="11" max="12" width="17.75" customWidth="1"/>
    <col min="13" max="13" width="13.83203125" customWidth="1"/>
    <col min="14" max="14" width="13.1640625" customWidth="1"/>
  </cols>
  <sheetData>
    <row r="1" spans="1:14" ht="44.15" customHeight="1" x14ac:dyDescent="0.3"/>
    <row r="2" spans="1:14" ht="46" customHeight="1" x14ac:dyDescent="0.3">
      <c r="A2" s="136" t="s">
        <v>178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91</v>
      </c>
    </row>
    <row r="4" spans="1:14" ht="35.15" customHeight="1" x14ac:dyDescent="0.3">
      <c r="A4" s="140" t="s">
        <v>61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20" t="s">
        <v>66</v>
      </c>
      <c r="C5" s="27">
        <v>81414</v>
      </c>
      <c r="D5" s="27">
        <f>'3.2'!E5</f>
        <v>110175</v>
      </c>
      <c r="E5" s="24">
        <f t="shared" ref="E5:E17" si="0">(D5-C5)/C5</f>
        <v>0.35326847962266933</v>
      </c>
      <c r="G5" s="1"/>
    </row>
    <row r="6" spans="1:14" ht="16" customHeight="1" x14ac:dyDescent="0.3">
      <c r="A6" s="21">
        <v>2</v>
      </c>
      <c r="B6" s="22" t="s">
        <v>67</v>
      </c>
      <c r="C6" s="28">
        <v>529542</v>
      </c>
      <c r="D6" s="28">
        <f>'3.2'!E6</f>
        <v>530354</v>
      </c>
      <c r="E6" s="23">
        <f t="shared" si="0"/>
        <v>1.5334005612397128E-3</v>
      </c>
      <c r="G6" s="1"/>
    </row>
    <row r="7" spans="1:14" ht="16" customHeight="1" x14ac:dyDescent="0.3">
      <c r="A7" s="19">
        <v>3</v>
      </c>
      <c r="B7" s="20" t="s">
        <v>68</v>
      </c>
      <c r="C7" s="57">
        <v>614</v>
      </c>
      <c r="D7" s="57">
        <f>'3.2'!E7</f>
        <v>2039</v>
      </c>
      <c r="E7" s="24">
        <f t="shared" si="0"/>
        <v>2.3208469055374592</v>
      </c>
      <c r="G7" s="1"/>
    </row>
    <row r="8" spans="1:14" ht="16" customHeight="1" x14ac:dyDescent="0.3">
      <c r="A8" s="21">
        <v>4</v>
      </c>
      <c r="B8" s="22" t="s">
        <v>69</v>
      </c>
      <c r="C8" s="28">
        <v>25756</v>
      </c>
      <c r="D8" s="28">
        <f>'3.2'!E8</f>
        <v>32039</v>
      </c>
      <c r="E8" s="23">
        <f t="shared" si="0"/>
        <v>0.24394315887560181</v>
      </c>
      <c r="G8" s="1"/>
    </row>
    <row r="9" spans="1:14" ht="16" customHeight="1" x14ac:dyDescent="0.3">
      <c r="A9" s="19">
        <v>5</v>
      </c>
      <c r="B9" s="20" t="s">
        <v>70</v>
      </c>
      <c r="C9" s="27">
        <v>1058</v>
      </c>
      <c r="D9" s="27">
        <f>'3.2'!E9</f>
        <v>2812</v>
      </c>
      <c r="E9" s="24">
        <f t="shared" si="0"/>
        <v>1.6578449905482042</v>
      </c>
      <c r="G9" s="1"/>
    </row>
    <row r="10" spans="1:14" ht="16" customHeight="1" x14ac:dyDescent="0.3">
      <c r="A10" s="21">
        <v>6</v>
      </c>
      <c r="B10" s="22" t="s">
        <v>71</v>
      </c>
      <c r="C10" s="28">
        <v>7016</v>
      </c>
      <c r="D10" s="28">
        <f>'3.2'!E10</f>
        <v>8299</v>
      </c>
      <c r="E10" s="23">
        <f t="shared" si="0"/>
        <v>0.18286773090079816</v>
      </c>
      <c r="G10" s="1"/>
    </row>
    <row r="11" spans="1:14" ht="16" customHeight="1" x14ac:dyDescent="0.3">
      <c r="A11" s="19">
        <v>7</v>
      </c>
      <c r="B11" s="20" t="s">
        <v>72</v>
      </c>
      <c r="C11" s="27">
        <v>12177</v>
      </c>
      <c r="D11" s="27">
        <f>'3.2'!E11</f>
        <v>11748</v>
      </c>
      <c r="E11" s="24">
        <f t="shared" si="0"/>
        <v>-3.5230352303523033E-2</v>
      </c>
      <c r="G11" s="1"/>
    </row>
    <row r="12" spans="1:14" ht="16" customHeight="1" x14ac:dyDescent="0.3">
      <c r="A12" s="21">
        <v>8</v>
      </c>
      <c r="B12" s="22" t="s">
        <v>73</v>
      </c>
      <c r="C12" s="28">
        <v>12999</v>
      </c>
      <c r="D12" s="28">
        <f>'3.2'!E12</f>
        <v>14798</v>
      </c>
      <c r="E12" s="23">
        <f t="shared" si="0"/>
        <v>0.13839526117393647</v>
      </c>
      <c r="G12" s="1"/>
    </row>
    <row r="13" spans="1:14" ht="16" customHeight="1" x14ac:dyDescent="0.3">
      <c r="A13" s="19">
        <v>9</v>
      </c>
      <c r="B13" s="20" t="s">
        <v>74</v>
      </c>
      <c r="C13" s="27">
        <v>1729</v>
      </c>
      <c r="D13" s="27">
        <f>'3.2'!E13</f>
        <v>2275</v>
      </c>
      <c r="E13" s="24">
        <f t="shared" si="0"/>
        <v>0.31578947368421051</v>
      </c>
      <c r="G13" s="1"/>
    </row>
    <row r="14" spans="1:14" ht="16" customHeight="1" x14ac:dyDescent="0.3">
      <c r="A14" s="21">
        <v>10</v>
      </c>
      <c r="B14" s="22" t="s">
        <v>75</v>
      </c>
      <c r="C14" s="28">
        <v>13136</v>
      </c>
      <c r="D14" s="28">
        <f>'3.2'!E14</f>
        <v>17222</v>
      </c>
      <c r="E14" s="23">
        <f t="shared" si="0"/>
        <v>0.31105359317904996</v>
      </c>
      <c r="G14" s="1"/>
    </row>
    <row r="15" spans="1:14" ht="16" customHeight="1" x14ac:dyDescent="0.3">
      <c r="A15" s="19">
        <v>11</v>
      </c>
      <c r="B15" s="20" t="s">
        <v>76</v>
      </c>
      <c r="C15" s="27">
        <v>10244</v>
      </c>
      <c r="D15" s="27">
        <f>'3.2'!E15</f>
        <v>12328</v>
      </c>
      <c r="E15" s="24">
        <f t="shared" si="0"/>
        <v>0.20343615775087856</v>
      </c>
      <c r="G15" s="1"/>
    </row>
    <row r="16" spans="1:14" ht="16" customHeight="1" x14ac:dyDescent="0.3">
      <c r="A16" s="21">
        <v>12</v>
      </c>
      <c r="B16" s="22" t="s">
        <v>77</v>
      </c>
      <c r="C16" s="28">
        <v>44199</v>
      </c>
      <c r="D16" s="28">
        <f>'3.2'!E16</f>
        <v>53130</v>
      </c>
      <c r="E16" s="23">
        <f t="shared" si="0"/>
        <v>0.20206339509943663</v>
      </c>
      <c r="G16" s="1"/>
    </row>
    <row r="17" spans="1:18" ht="20.149999999999999" customHeight="1" x14ac:dyDescent="0.3">
      <c r="A17" s="160" t="s">
        <v>64</v>
      </c>
      <c r="B17" s="161"/>
      <c r="C17" s="29">
        <f>SUM(C5:C16)</f>
        <v>739884</v>
      </c>
      <c r="D17" s="29">
        <f>SUM(D5:D16)</f>
        <v>797219</v>
      </c>
      <c r="E17" s="53">
        <f t="shared" si="0"/>
        <v>7.7491877105059712E-2</v>
      </c>
      <c r="G17" s="1"/>
    </row>
    <row r="18" spans="1:18" ht="15.5" x14ac:dyDescent="0.3">
      <c r="A18" s="142" t="s">
        <v>185</v>
      </c>
      <c r="B18" s="143"/>
      <c r="C18" s="143"/>
      <c r="D18" s="146" t="s">
        <v>22</v>
      </c>
      <c r="E18" s="147"/>
    </row>
    <row r="19" spans="1:18" ht="14.15" customHeight="1" x14ac:dyDescent="0.3"/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6">
    <mergeCell ref="F4:G4"/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6A9F1A49-F660-4697-93CE-F9A92FA3EEC3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D50A-19B9-4389-A56E-4B1B09200F1A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B22" sqref="B22"/>
    </sheetView>
  </sheetViews>
  <sheetFormatPr defaultColWidth="8.75" defaultRowHeight="14" x14ac:dyDescent="0.3"/>
  <cols>
    <col min="1" max="1" width="5.58203125" customWidth="1"/>
    <col min="2" max="2" width="28.25" customWidth="1"/>
    <col min="3" max="5" width="15.58203125" customWidth="1"/>
    <col min="6" max="6" width="30.83203125" customWidth="1"/>
    <col min="7" max="7" width="15.1640625" customWidth="1"/>
    <col min="8" max="8" width="16.1640625" customWidth="1"/>
    <col min="9" max="9" width="16.83203125" customWidth="1"/>
    <col min="10" max="10" width="30.1640625" customWidth="1"/>
    <col min="11" max="12" width="17.75" customWidth="1"/>
    <col min="13" max="13" width="13.83203125" customWidth="1"/>
    <col min="14" max="14" width="13.1640625" customWidth="1"/>
  </cols>
  <sheetData>
    <row r="1" spans="1:14" ht="43" customHeight="1" x14ac:dyDescent="0.3"/>
    <row r="2" spans="1:14" ht="46" customHeight="1" x14ac:dyDescent="0.3">
      <c r="A2" s="136" t="s">
        <v>123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92</v>
      </c>
      <c r="E3" s="1"/>
    </row>
    <row r="4" spans="1:14" ht="35.15" customHeight="1" x14ac:dyDescent="0.3">
      <c r="A4" s="140" t="s">
        <v>61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20" t="s">
        <v>66</v>
      </c>
      <c r="C5" s="27">
        <v>111087</v>
      </c>
      <c r="D5" s="27">
        <f>'3.3'!C5</f>
        <v>143560</v>
      </c>
      <c r="E5" s="24">
        <f>(D5-C5)/C5</f>
        <v>0.29232043353407688</v>
      </c>
    </row>
    <row r="6" spans="1:14" ht="16" customHeight="1" x14ac:dyDescent="0.3">
      <c r="A6" s="21">
        <v>2</v>
      </c>
      <c r="B6" s="22" t="s">
        <v>67</v>
      </c>
      <c r="C6" s="28">
        <v>577814</v>
      </c>
      <c r="D6" s="28">
        <f>'3.3'!C6</f>
        <v>573050</v>
      </c>
      <c r="E6" s="23">
        <f t="shared" ref="E6:E17" si="0">(D6-C6)/C6</f>
        <v>-8.244867725600279E-3</v>
      </c>
    </row>
    <row r="7" spans="1:14" ht="16" customHeight="1" x14ac:dyDescent="0.3">
      <c r="A7" s="55">
        <v>3</v>
      </c>
      <c r="B7" s="56" t="s">
        <v>68</v>
      </c>
      <c r="C7" s="57">
        <v>4146</v>
      </c>
      <c r="D7" s="57">
        <f>'3.3'!C7</f>
        <v>6179</v>
      </c>
      <c r="E7" s="24">
        <f t="shared" si="0"/>
        <v>0.49035214664737098</v>
      </c>
    </row>
    <row r="8" spans="1:14" ht="16" customHeight="1" x14ac:dyDescent="0.3">
      <c r="A8" s="21">
        <v>4</v>
      </c>
      <c r="B8" s="22" t="s">
        <v>69</v>
      </c>
      <c r="C8" s="28">
        <v>29510</v>
      </c>
      <c r="D8" s="28">
        <f>'3.3'!C8</f>
        <v>36537</v>
      </c>
      <c r="E8" s="23">
        <f t="shared" si="0"/>
        <v>0.23812267028126058</v>
      </c>
    </row>
    <row r="9" spans="1:14" ht="16" customHeight="1" x14ac:dyDescent="0.3">
      <c r="A9" s="19">
        <v>5</v>
      </c>
      <c r="B9" s="20" t="s">
        <v>70</v>
      </c>
      <c r="C9" s="27">
        <v>1432</v>
      </c>
      <c r="D9" s="27">
        <f>'3.3'!C9</f>
        <v>3730</v>
      </c>
      <c r="E9" s="24">
        <f t="shared" si="0"/>
        <v>1.6047486033519553</v>
      </c>
    </row>
    <row r="10" spans="1:14" ht="16" customHeight="1" x14ac:dyDescent="0.3">
      <c r="A10" s="21">
        <v>6</v>
      </c>
      <c r="B10" s="22" t="s">
        <v>71</v>
      </c>
      <c r="C10" s="28">
        <v>13654</v>
      </c>
      <c r="D10" s="28">
        <f>'3.3'!C10</f>
        <v>9555</v>
      </c>
      <c r="E10" s="23">
        <f t="shared" si="0"/>
        <v>-0.30020506811190861</v>
      </c>
    </row>
    <row r="11" spans="1:14" ht="16" customHeight="1" x14ac:dyDescent="0.3">
      <c r="A11" s="19">
        <v>7</v>
      </c>
      <c r="B11" s="20" t="s">
        <v>72</v>
      </c>
      <c r="C11" s="27">
        <v>19510</v>
      </c>
      <c r="D11" s="27">
        <f>'3.3'!C11</f>
        <v>17675</v>
      </c>
      <c r="E11" s="24">
        <f t="shared" si="0"/>
        <v>-9.4054331112250131E-2</v>
      </c>
    </row>
    <row r="12" spans="1:14" ht="16" customHeight="1" x14ac:dyDescent="0.3">
      <c r="A12" s="21">
        <v>8</v>
      </c>
      <c r="B12" s="22" t="s">
        <v>73</v>
      </c>
      <c r="C12" s="28">
        <v>16113</v>
      </c>
      <c r="D12" s="28">
        <f>'3.3'!C12</f>
        <v>24245</v>
      </c>
      <c r="E12" s="23">
        <f t="shared" si="0"/>
        <v>0.50468565754359829</v>
      </c>
    </row>
    <row r="13" spans="1:14" ht="16" customHeight="1" x14ac:dyDescent="0.3">
      <c r="A13" s="19">
        <v>9</v>
      </c>
      <c r="B13" s="20" t="s">
        <v>74</v>
      </c>
      <c r="C13" s="27">
        <v>2732</v>
      </c>
      <c r="D13" s="27">
        <f>'3.3'!C13</f>
        <v>3463</v>
      </c>
      <c r="E13" s="24">
        <f t="shared" si="0"/>
        <v>0.26756954612005857</v>
      </c>
    </row>
    <row r="14" spans="1:14" ht="16" customHeight="1" x14ac:dyDescent="0.3">
      <c r="A14" s="21">
        <v>10</v>
      </c>
      <c r="B14" s="22" t="s">
        <v>75</v>
      </c>
      <c r="C14" s="28">
        <v>14964</v>
      </c>
      <c r="D14" s="28">
        <f>'3.3'!C14</f>
        <v>18361</v>
      </c>
      <c r="E14" s="23">
        <f t="shared" si="0"/>
        <v>0.22701149425287356</v>
      </c>
    </row>
    <row r="15" spans="1:14" ht="16" customHeight="1" x14ac:dyDescent="0.3">
      <c r="A15" s="19">
        <v>11</v>
      </c>
      <c r="B15" s="20" t="s">
        <v>76</v>
      </c>
      <c r="C15" s="27">
        <v>13959</v>
      </c>
      <c r="D15" s="27">
        <f>'3.3'!C15</f>
        <v>14761</v>
      </c>
      <c r="E15" s="24">
        <f t="shared" si="0"/>
        <v>5.7453972347589366E-2</v>
      </c>
    </row>
    <row r="16" spans="1:14" ht="16" customHeight="1" x14ac:dyDescent="0.3">
      <c r="A16" s="21">
        <v>12</v>
      </c>
      <c r="B16" s="22" t="s">
        <v>77</v>
      </c>
      <c r="C16" s="28">
        <v>48931</v>
      </c>
      <c r="D16" s="28">
        <f>'3.3'!C16</f>
        <v>56938</v>
      </c>
      <c r="E16" s="23">
        <f t="shared" si="0"/>
        <v>0.16363859312092538</v>
      </c>
    </row>
    <row r="17" spans="1:18" ht="20.149999999999999" customHeight="1" x14ac:dyDescent="0.3">
      <c r="A17" s="160" t="s">
        <v>64</v>
      </c>
      <c r="B17" s="161"/>
      <c r="C17" s="29">
        <f>SUM(C5:C16)</f>
        <v>853852</v>
      </c>
      <c r="D17" s="29">
        <f>SUM(D5:D16)</f>
        <v>908054</v>
      </c>
      <c r="E17" s="31">
        <f t="shared" si="0"/>
        <v>6.347938518619152E-2</v>
      </c>
    </row>
    <row r="18" spans="1:18" ht="15.5" x14ac:dyDescent="0.3">
      <c r="A18" s="142" t="s">
        <v>185</v>
      </c>
      <c r="B18" s="143"/>
      <c r="C18" s="143"/>
      <c r="D18" s="146" t="s">
        <v>22</v>
      </c>
      <c r="E18" s="147"/>
    </row>
    <row r="19" spans="1:18" ht="14.15" customHeight="1" x14ac:dyDescent="0.3"/>
    <row r="20" spans="1:18" x14ac:dyDescent="0.3">
      <c r="A20" s="30"/>
      <c r="B20" s="30"/>
      <c r="C20" s="30"/>
      <c r="D20" s="30"/>
      <c r="E20" s="30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6">
    <mergeCell ref="A2:E2"/>
    <mergeCell ref="A4:B4"/>
    <mergeCell ref="F4:G4"/>
    <mergeCell ref="A17:B17"/>
    <mergeCell ref="A18:C18"/>
    <mergeCell ref="D18:E18"/>
  </mergeCells>
  <hyperlinks>
    <hyperlink ref="D18" location="'القائمة الرئيسية'!A1" display="العودة للقائمة الرئيسية" xr:uid="{24A1131A-4F47-484C-8523-DCD3B334DD38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5E10-F8E3-4547-856E-0E504E489BC9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C22" sqref="C22"/>
    </sheetView>
  </sheetViews>
  <sheetFormatPr defaultColWidth="8.75" defaultRowHeight="14" x14ac:dyDescent="0.3"/>
  <cols>
    <col min="1" max="1" width="5.58203125" customWidth="1"/>
    <col min="2" max="2" width="28.25" customWidth="1"/>
    <col min="3" max="5" width="15.58203125" customWidth="1"/>
    <col min="6" max="6" width="30.83203125" customWidth="1"/>
    <col min="7" max="7" width="15.1640625" customWidth="1"/>
    <col min="8" max="8" width="16.1640625" customWidth="1"/>
    <col min="9" max="9" width="16.83203125" customWidth="1"/>
    <col min="10" max="10" width="30.1640625" customWidth="1"/>
    <col min="11" max="12" width="17.75" customWidth="1"/>
    <col min="13" max="13" width="13.83203125" customWidth="1"/>
    <col min="14" max="14" width="13.1640625" customWidth="1"/>
  </cols>
  <sheetData>
    <row r="1" spans="1:14" ht="44.15" customHeight="1" x14ac:dyDescent="0.3"/>
    <row r="2" spans="1:14" ht="46" customHeight="1" x14ac:dyDescent="0.3">
      <c r="A2" s="136" t="s">
        <v>179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93</v>
      </c>
    </row>
    <row r="4" spans="1:14" ht="35.15" customHeight="1" x14ac:dyDescent="0.3">
      <c r="A4" s="140" t="s">
        <v>61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20" t="s">
        <v>66</v>
      </c>
      <c r="C5" s="27">
        <v>22583</v>
      </c>
      <c r="D5" s="27">
        <f>'3.3'!D5</f>
        <v>28191</v>
      </c>
      <c r="E5" s="24">
        <f t="shared" ref="E5:E17" si="0">(D5-C5)/C5</f>
        <v>0.24832838861090201</v>
      </c>
      <c r="G5" s="1"/>
    </row>
    <row r="6" spans="1:14" ht="16" customHeight="1" x14ac:dyDescent="0.3">
      <c r="A6" s="21">
        <v>2</v>
      </c>
      <c r="B6" s="22" t="s">
        <v>67</v>
      </c>
      <c r="C6" s="28">
        <v>67186</v>
      </c>
      <c r="D6" s="28">
        <f>'3.3'!D6</f>
        <v>67031</v>
      </c>
      <c r="E6" s="23">
        <f t="shared" si="0"/>
        <v>-2.3070282499330218E-3</v>
      </c>
      <c r="G6" s="1"/>
    </row>
    <row r="7" spans="1:14" ht="16" customHeight="1" x14ac:dyDescent="0.3">
      <c r="A7" s="19">
        <v>3</v>
      </c>
      <c r="B7" s="20" t="s">
        <v>68</v>
      </c>
      <c r="C7" s="57">
        <v>191</v>
      </c>
      <c r="D7" s="57">
        <f>'3.3'!D7</f>
        <v>555</v>
      </c>
      <c r="E7" s="24">
        <f t="shared" si="0"/>
        <v>1.9057591623036649</v>
      </c>
      <c r="G7" s="1"/>
    </row>
    <row r="8" spans="1:14" ht="16" customHeight="1" x14ac:dyDescent="0.3">
      <c r="A8" s="21">
        <v>4</v>
      </c>
      <c r="B8" s="22" t="s">
        <v>69</v>
      </c>
      <c r="C8" s="28">
        <v>3084</v>
      </c>
      <c r="D8" s="28">
        <f>'3.3'!D8</f>
        <v>3546</v>
      </c>
      <c r="E8" s="23">
        <f t="shared" si="0"/>
        <v>0.14980544747081712</v>
      </c>
      <c r="G8" s="1"/>
    </row>
    <row r="9" spans="1:14" ht="16" customHeight="1" x14ac:dyDescent="0.3">
      <c r="A9" s="19">
        <v>5</v>
      </c>
      <c r="B9" s="20" t="s">
        <v>70</v>
      </c>
      <c r="C9" s="27">
        <v>244</v>
      </c>
      <c r="D9" s="27">
        <f>'3.3'!D9</f>
        <v>786</v>
      </c>
      <c r="E9" s="24">
        <f t="shared" si="0"/>
        <v>2.221311475409836</v>
      </c>
      <c r="G9" s="1"/>
    </row>
    <row r="10" spans="1:14" ht="16" customHeight="1" x14ac:dyDescent="0.3">
      <c r="A10" s="21">
        <v>6</v>
      </c>
      <c r="B10" s="22" t="s">
        <v>71</v>
      </c>
      <c r="C10" s="28">
        <v>6113</v>
      </c>
      <c r="D10" s="28">
        <f>'3.3'!D10</f>
        <v>6412</v>
      </c>
      <c r="E10" s="23">
        <f t="shared" si="0"/>
        <v>4.8912154424995913E-2</v>
      </c>
      <c r="G10" s="1"/>
    </row>
    <row r="11" spans="1:14" ht="16" customHeight="1" x14ac:dyDescent="0.3">
      <c r="A11" s="19">
        <v>7</v>
      </c>
      <c r="B11" s="20" t="s">
        <v>72</v>
      </c>
      <c r="C11" s="27">
        <v>1681</v>
      </c>
      <c r="D11" s="27">
        <f>'3.3'!D11</f>
        <v>1635</v>
      </c>
      <c r="E11" s="24">
        <f t="shared" si="0"/>
        <v>-2.7364663890541343E-2</v>
      </c>
      <c r="G11" s="1"/>
    </row>
    <row r="12" spans="1:14" ht="16" customHeight="1" x14ac:dyDescent="0.3">
      <c r="A12" s="21">
        <v>8</v>
      </c>
      <c r="B12" s="22" t="s">
        <v>73</v>
      </c>
      <c r="C12" s="28">
        <v>3475</v>
      </c>
      <c r="D12" s="28">
        <f>'3.3'!D12</f>
        <v>5019</v>
      </c>
      <c r="E12" s="23">
        <f t="shared" si="0"/>
        <v>0.44431654676258991</v>
      </c>
      <c r="G12" s="1"/>
    </row>
    <row r="13" spans="1:14" ht="16" customHeight="1" x14ac:dyDescent="0.3">
      <c r="A13" s="19">
        <v>9</v>
      </c>
      <c r="B13" s="20" t="s">
        <v>74</v>
      </c>
      <c r="C13" s="27">
        <v>923</v>
      </c>
      <c r="D13" s="27">
        <f>'3.3'!D13</f>
        <v>1054</v>
      </c>
      <c r="E13" s="24">
        <f t="shared" si="0"/>
        <v>0.14192849404117011</v>
      </c>
      <c r="G13" s="1"/>
    </row>
    <row r="14" spans="1:14" ht="16" customHeight="1" x14ac:dyDescent="0.3">
      <c r="A14" s="21">
        <v>10</v>
      </c>
      <c r="B14" s="22" t="s">
        <v>75</v>
      </c>
      <c r="C14" s="28">
        <v>4393</v>
      </c>
      <c r="D14" s="28">
        <f>'3.3'!D14</f>
        <v>4419</v>
      </c>
      <c r="E14" s="23">
        <f t="shared" si="0"/>
        <v>5.9185067152287734E-3</v>
      </c>
      <c r="G14" s="1"/>
    </row>
    <row r="15" spans="1:14" ht="16" customHeight="1" x14ac:dyDescent="0.3">
      <c r="A15" s="19">
        <v>11</v>
      </c>
      <c r="B15" s="20" t="s">
        <v>76</v>
      </c>
      <c r="C15" s="27">
        <v>4623</v>
      </c>
      <c r="D15" s="27">
        <f>'3.3'!D15</f>
        <v>4450</v>
      </c>
      <c r="E15" s="24">
        <f t="shared" si="0"/>
        <v>-3.7421587713605882E-2</v>
      </c>
      <c r="G15" s="1"/>
    </row>
    <row r="16" spans="1:14" ht="16" customHeight="1" x14ac:dyDescent="0.3">
      <c r="A16" s="21">
        <v>12</v>
      </c>
      <c r="B16" s="22" t="s">
        <v>77</v>
      </c>
      <c r="C16" s="28">
        <v>14905</v>
      </c>
      <c r="D16" s="28">
        <f>'3.3'!D16</f>
        <v>16161</v>
      </c>
      <c r="E16" s="23">
        <f t="shared" si="0"/>
        <v>8.4267024488426698E-2</v>
      </c>
      <c r="G16" s="1"/>
    </row>
    <row r="17" spans="1:18" ht="20.149999999999999" customHeight="1" x14ac:dyDescent="0.3">
      <c r="A17" s="160" t="s">
        <v>64</v>
      </c>
      <c r="B17" s="161"/>
      <c r="C17" s="29">
        <f>SUM(C5:C16)</f>
        <v>129401</v>
      </c>
      <c r="D17" s="29">
        <f>'3.3'!D17</f>
        <v>139259</v>
      </c>
      <c r="E17" s="53">
        <f t="shared" si="0"/>
        <v>7.6181791485382649E-2</v>
      </c>
      <c r="G17" s="1"/>
    </row>
    <row r="18" spans="1:18" ht="15.5" x14ac:dyDescent="0.3">
      <c r="A18" s="142" t="s">
        <v>185</v>
      </c>
      <c r="B18" s="143"/>
      <c r="C18" s="143"/>
      <c r="D18" s="146" t="s">
        <v>22</v>
      </c>
      <c r="E18" s="147"/>
    </row>
    <row r="19" spans="1:18" ht="14.15" customHeight="1" x14ac:dyDescent="0.3"/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6">
    <mergeCell ref="A2:E2"/>
    <mergeCell ref="A4:B4"/>
    <mergeCell ref="F4:G4"/>
    <mergeCell ref="A17:B17"/>
    <mergeCell ref="A18:C18"/>
    <mergeCell ref="D18:E18"/>
  </mergeCells>
  <hyperlinks>
    <hyperlink ref="D18" location="'القائمة الرئيسية'!A1" display="العودة للقائمة الرئيسية" xr:uid="{5FF6415C-1519-4813-86A7-B8EFA49F99FC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FC58-9D8D-46CF-8D81-5829E6FD5455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B23" sqref="B23"/>
    </sheetView>
  </sheetViews>
  <sheetFormatPr defaultColWidth="8.75" defaultRowHeight="14" x14ac:dyDescent="0.3"/>
  <cols>
    <col min="1" max="1" width="5.58203125" customWidth="1"/>
    <col min="2" max="2" width="28.75" customWidth="1"/>
    <col min="3" max="5" width="15.58203125" customWidth="1"/>
    <col min="6" max="6" width="30.83203125" customWidth="1"/>
    <col min="7" max="7" width="15.1640625" customWidth="1"/>
    <col min="8" max="8" width="16.1640625" customWidth="1"/>
    <col min="9" max="9" width="16.83203125" customWidth="1"/>
    <col min="10" max="10" width="30.1640625" customWidth="1"/>
    <col min="11" max="12" width="17.75" customWidth="1"/>
    <col min="13" max="13" width="13.83203125" customWidth="1"/>
    <col min="14" max="14" width="13.1640625" customWidth="1"/>
  </cols>
  <sheetData>
    <row r="1" spans="1:14" ht="41.15" customHeight="1" x14ac:dyDescent="0.3"/>
    <row r="2" spans="1:14" ht="46" customHeight="1" x14ac:dyDescent="0.3">
      <c r="A2" s="136" t="s">
        <v>120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94</v>
      </c>
    </row>
    <row r="4" spans="1:14" ht="35.15" customHeight="1" x14ac:dyDescent="0.3">
      <c r="A4" s="140" t="s">
        <v>61</v>
      </c>
      <c r="B4" s="141"/>
      <c r="C4" s="18" t="s">
        <v>14</v>
      </c>
      <c r="D4" s="18" t="s">
        <v>96</v>
      </c>
      <c r="E4" s="18" t="s">
        <v>90</v>
      </c>
    </row>
    <row r="5" spans="1:14" ht="16" customHeight="1" x14ac:dyDescent="0.3">
      <c r="A5" s="19">
        <v>1</v>
      </c>
      <c r="B5" s="20" t="s">
        <v>66</v>
      </c>
      <c r="C5" s="27">
        <f>'3.7'!C5+'3.8'!C5</f>
        <v>133670</v>
      </c>
      <c r="D5" s="27">
        <f>'3.3'!E5</f>
        <v>171751</v>
      </c>
      <c r="E5" s="24">
        <f t="shared" ref="E5:E17" si="0">(D5-C5)/C5</f>
        <v>0.28488815740255852</v>
      </c>
    </row>
    <row r="6" spans="1:14" ht="16" customHeight="1" x14ac:dyDescent="0.3">
      <c r="A6" s="21">
        <v>2</v>
      </c>
      <c r="B6" s="22" t="s">
        <v>67</v>
      </c>
      <c r="C6" s="28">
        <f>'3.7'!C6+'3.8'!C6</f>
        <v>645000</v>
      </c>
      <c r="D6" s="28">
        <f>'3.3'!E6</f>
        <v>640081</v>
      </c>
      <c r="E6" s="23">
        <f t="shared" si="0"/>
        <v>-7.6263565891472864E-3</v>
      </c>
    </row>
    <row r="7" spans="1:14" ht="16" customHeight="1" x14ac:dyDescent="0.3">
      <c r="A7" s="55">
        <v>3</v>
      </c>
      <c r="B7" s="56" t="s">
        <v>68</v>
      </c>
      <c r="C7" s="27">
        <f>'3.7'!C7+'3.8'!C7</f>
        <v>4337</v>
      </c>
      <c r="D7" s="27">
        <f>'3.3'!E7</f>
        <v>6734</v>
      </c>
      <c r="E7" s="24">
        <f t="shared" si="0"/>
        <v>0.55268618860963803</v>
      </c>
    </row>
    <row r="8" spans="1:14" ht="16" customHeight="1" x14ac:dyDescent="0.3">
      <c r="A8" s="21">
        <v>4</v>
      </c>
      <c r="B8" s="22" t="s">
        <v>69</v>
      </c>
      <c r="C8" s="28">
        <f>'3.7'!C8+'3.8'!C8</f>
        <v>32594</v>
      </c>
      <c r="D8" s="28">
        <f>'3.3'!E8</f>
        <v>40083</v>
      </c>
      <c r="E8" s="23">
        <f t="shared" si="0"/>
        <v>0.22976621464073144</v>
      </c>
    </row>
    <row r="9" spans="1:14" ht="16" customHeight="1" x14ac:dyDescent="0.3">
      <c r="A9" s="19">
        <v>5</v>
      </c>
      <c r="B9" s="20" t="s">
        <v>70</v>
      </c>
      <c r="C9" s="27">
        <f>'3.7'!C9+'3.8'!C9</f>
        <v>1676</v>
      </c>
      <c r="D9" s="27">
        <f>'3.3'!E9</f>
        <v>4516</v>
      </c>
      <c r="E9" s="24">
        <f t="shared" si="0"/>
        <v>1.694510739856802</v>
      </c>
    </row>
    <row r="10" spans="1:14" ht="16" customHeight="1" x14ac:dyDescent="0.3">
      <c r="A10" s="21">
        <v>6</v>
      </c>
      <c r="B10" s="22" t="s">
        <v>71</v>
      </c>
      <c r="C10" s="28">
        <f>'3.7'!C10+'3.8'!C10</f>
        <v>19767</v>
      </c>
      <c r="D10" s="28">
        <f>'3.3'!E10</f>
        <v>15967</v>
      </c>
      <c r="E10" s="23">
        <f t="shared" si="0"/>
        <v>-0.19223959123792178</v>
      </c>
    </row>
    <row r="11" spans="1:14" ht="16" customHeight="1" x14ac:dyDescent="0.3">
      <c r="A11" s="19">
        <v>7</v>
      </c>
      <c r="B11" s="20" t="s">
        <v>72</v>
      </c>
      <c r="C11" s="27">
        <f>'3.7'!C11+'3.8'!C11</f>
        <v>21191</v>
      </c>
      <c r="D11" s="27">
        <f>'3.3'!E11</f>
        <v>19310</v>
      </c>
      <c r="E11" s="24">
        <f t="shared" si="0"/>
        <v>-8.8764097966117686E-2</v>
      </c>
    </row>
    <row r="12" spans="1:14" ht="16" customHeight="1" x14ac:dyDescent="0.3">
      <c r="A12" s="21">
        <v>8</v>
      </c>
      <c r="B12" s="22" t="s">
        <v>73</v>
      </c>
      <c r="C12" s="28">
        <f>'3.7'!C12+'3.8'!C12</f>
        <v>19588</v>
      </c>
      <c r="D12" s="28">
        <f>'3.3'!E12</f>
        <v>29264</v>
      </c>
      <c r="E12" s="23">
        <f t="shared" si="0"/>
        <v>0.49397590361445781</v>
      </c>
    </row>
    <row r="13" spans="1:14" ht="16" customHeight="1" x14ac:dyDescent="0.3">
      <c r="A13" s="19">
        <v>9</v>
      </c>
      <c r="B13" s="20" t="s">
        <v>74</v>
      </c>
      <c r="C13" s="27">
        <f>'3.7'!C13+'3.8'!C13</f>
        <v>3655</v>
      </c>
      <c r="D13" s="27">
        <f>'3.3'!E13</f>
        <v>4517</v>
      </c>
      <c r="E13" s="24">
        <f t="shared" si="0"/>
        <v>0.23584131326949384</v>
      </c>
    </row>
    <row r="14" spans="1:14" ht="16" customHeight="1" x14ac:dyDescent="0.3">
      <c r="A14" s="21">
        <v>10</v>
      </c>
      <c r="B14" s="22" t="s">
        <v>75</v>
      </c>
      <c r="C14" s="28">
        <f>'3.7'!C14+'3.8'!C14</f>
        <v>19357</v>
      </c>
      <c r="D14" s="28">
        <f>'3.3'!E14</f>
        <v>22780</v>
      </c>
      <c r="E14" s="23">
        <f t="shared" si="0"/>
        <v>0.17683525339670403</v>
      </c>
    </row>
    <row r="15" spans="1:14" ht="16" customHeight="1" x14ac:dyDescent="0.3">
      <c r="A15" s="19">
        <v>11</v>
      </c>
      <c r="B15" s="20" t="s">
        <v>76</v>
      </c>
      <c r="C15" s="27">
        <f>'3.7'!C15+'3.8'!C15</f>
        <v>18582</v>
      </c>
      <c r="D15" s="27">
        <f>'3.3'!E15</f>
        <v>19211</v>
      </c>
      <c r="E15" s="24">
        <f t="shared" si="0"/>
        <v>3.3849962329135723E-2</v>
      </c>
    </row>
    <row r="16" spans="1:14" ht="16" customHeight="1" x14ac:dyDescent="0.3">
      <c r="A16" s="21">
        <v>12</v>
      </c>
      <c r="B16" s="22" t="s">
        <v>77</v>
      </c>
      <c r="C16" s="28">
        <f>'3.7'!C16+'3.8'!C16</f>
        <v>63836</v>
      </c>
      <c r="D16" s="28">
        <f>'3.3'!E16</f>
        <v>73099</v>
      </c>
      <c r="E16" s="23">
        <f t="shared" si="0"/>
        <v>0.14510620966225954</v>
      </c>
    </row>
    <row r="17" spans="1:18" ht="20.149999999999999" customHeight="1" x14ac:dyDescent="0.3">
      <c r="A17" s="160" t="s">
        <v>64</v>
      </c>
      <c r="B17" s="161"/>
      <c r="C17" s="29">
        <f>SUM(C5:C16)</f>
        <v>983253</v>
      </c>
      <c r="D17" s="29">
        <f>SUM(D5:D16)</f>
        <v>1047313</v>
      </c>
      <c r="E17" s="53">
        <f t="shared" si="0"/>
        <v>6.5151085224250518E-2</v>
      </c>
    </row>
    <row r="18" spans="1:18" ht="15.5" x14ac:dyDescent="0.3">
      <c r="A18" s="142" t="s">
        <v>185</v>
      </c>
      <c r="B18" s="143"/>
      <c r="C18" s="143"/>
      <c r="D18" s="146" t="s">
        <v>22</v>
      </c>
      <c r="E18" s="147"/>
    </row>
    <row r="19" spans="1:18" ht="14.15" customHeight="1" x14ac:dyDescent="0.3">
      <c r="E19" s="30"/>
    </row>
    <row r="20" spans="1:18" x14ac:dyDescent="0.3">
      <c r="A20" s="30"/>
      <c r="B20" s="30"/>
      <c r="C20" s="30"/>
      <c r="D20" s="30"/>
      <c r="E20" s="30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3C72F088-869B-4D8C-A43F-27352452945C}"/>
  </hyperlinks>
  <pageMargins left="0.7" right="0.7" top="0.75" bottom="0.75" header="0.3" footer="0.3"/>
  <pageSetup scale="91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77CD-1655-482A-BC73-275579F535BB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C22" sqref="C22"/>
    </sheetView>
  </sheetViews>
  <sheetFormatPr defaultColWidth="8.75" defaultRowHeight="14" x14ac:dyDescent="0.3"/>
  <cols>
    <col min="1" max="1" width="5.58203125" customWidth="1"/>
    <col min="2" max="5" width="15.58203125" customWidth="1"/>
    <col min="6" max="6" width="34.1640625" customWidth="1"/>
    <col min="7" max="9" width="15.1640625" customWidth="1"/>
    <col min="10" max="10" width="21.25" customWidth="1"/>
    <col min="11" max="14" width="15.1640625" customWidth="1"/>
  </cols>
  <sheetData>
    <row r="1" spans="1:14" ht="44.15" customHeight="1" x14ac:dyDescent="0.3"/>
    <row r="2" spans="1:14" ht="46" customHeight="1" x14ac:dyDescent="0.3">
      <c r="A2" s="136" t="s">
        <v>109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95</v>
      </c>
    </row>
    <row r="4" spans="1:14" ht="35.15" customHeight="1" x14ac:dyDescent="0.3">
      <c r="A4" s="140" t="s">
        <v>29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40" t="s">
        <v>32</v>
      </c>
      <c r="C5" s="27">
        <v>95291</v>
      </c>
      <c r="D5" s="27">
        <f>'3.4'!E5</f>
        <v>98627</v>
      </c>
      <c r="E5" s="24">
        <f t="shared" ref="E5:E18" si="0">(D5-C5)/C5</f>
        <v>3.5008552748947958E-2</v>
      </c>
      <c r="F5" s="2"/>
      <c r="G5" s="1"/>
      <c r="H5" s="1"/>
    </row>
    <row r="6" spans="1:14" ht="16" customHeight="1" x14ac:dyDescent="0.3">
      <c r="A6" s="21">
        <v>2</v>
      </c>
      <c r="B6" s="41" t="s">
        <v>33</v>
      </c>
      <c r="C6" s="28">
        <v>73421</v>
      </c>
      <c r="D6" s="28">
        <f>'3.4'!E6</f>
        <v>76812</v>
      </c>
      <c r="E6" s="23">
        <f t="shared" si="0"/>
        <v>4.618569619046322E-2</v>
      </c>
      <c r="F6" s="2"/>
      <c r="G6" s="1"/>
      <c r="H6" s="1"/>
    </row>
    <row r="7" spans="1:14" ht="16" customHeight="1" x14ac:dyDescent="0.3">
      <c r="A7" s="19">
        <v>3</v>
      </c>
      <c r="B7" s="40" t="s">
        <v>34</v>
      </c>
      <c r="C7" s="27">
        <v>13100</v>
      </c>
      <c r="D7" s="27">
        <f>'3.4'!E7</f>
        <v>13746</v>
      </c>
      <c r="E7" s="24">
        <f t="shared" si="0"/>
        <v>4.9312977099236641E-2</v>
      </c>
      <c r="F7" s="2"/>
      <c r="G7" s="1"/>
      <c r="H7" s="1"/>
    </row>
    <row r="8" spans="1:14" ht="16" customHeight="1" x14ac:dyDescent="0.3">
      <c r="A8" s="21">
        <v>4</v>
      </c>
      <c r="B8" s="41" t="s">
        <v>35</v>
      </c>
      <c r="C8" s="28">
        <v>5616</v>
      </c>
      <c r="D8" s="28">
        <f>'3.4'!E8</f>
        <v>5928</v>
      </c>
      <c r="E8" s="23">
        <f t="shared" si="0"/>
        <v>5.5555555555555552E-2</v>
      </c>
      <c r="F8" s="2"/>
      <c r="G8" s="1"/>
      <c r="H8" s="1"/>
    </row>
    <row r="9" spans="1:14" ht="16" customHeight="1" x14ac:dyDescent="0.3">
      <c r="A9" s="19">
        <v>5</v>
      </c>
      <c r="B9" s="40" t="s">
        <v>36</v>
      </c>
      <c r="C9" s="27">
        <v>34683</v>
      </c>
      <c r="D9" s="27">
        <f>'3.4'!E9</f>
        <v>34087</v>
      </c>
      <c r="E9" s="24">
        <f t="shared" si="0"/>
        <v>-1.7184211285067613E-2</v>
      </c>
      <c r="F9" s="2"/>
      <c r="G9" s="1"/>
      <c r="H9" s="1"/>
    </row>
    <row r="10" spans="1:14" ht="16" customHeight="1" x14ac:dyDescent="0.3">
      <c r="A10" s="21">
        <v>6</v>
      </c>
      <c r="B10" s="41" t="s">
        <v>37</v>
      </c>
      <c r="C10" s="28">
        <v>7725</v>
      </c>
      <c r="D10" s="28">
        <f>'3.4'!E10</f>
        <v>7298</v>
      </c>
      <c r="E10" s="23">
        <f t="shared" si="0"/>
        <v>-5.5275080906148868E-2</v>
      </c>
      <c r="F10" s="2"/>
      <c r="G10" s="1"/>
      <c r="H10" s="1"/>
    </row>
    <row r="11" spans="1:14" ht="16" customHeight="1" x14ac:dyDescent="0.3">
      <c r="A11" s="19">
        <v>7</v>
      </c>
      <c r="B11" s="40" t="s">
        <v>38</v>
      </c>
      <c r="C11" s="27">
        <v>3795</v>
      </c>
      <c r="D11" s="27">
        <f>'3.4'!E11</f>
        <v>4521</v>
      </c>
      <c r="E11" s="24">
        <f t="shared" si="0"/>
        <v>0.19130434782608696</v>
      </c>
      <c r="F11" s="2"/>
      <c r="G11" s="1"/>
      <c r="H11" s="1"/>
    </row>
    <row r="12" spans="1:14" ht="16" customHeight="1" x14ac:dyDescent="0.3">
      <c r="A12" s="21">
        <v>8</v>
      </c>
      <c r="B12" s="41" t="s">
        <v>39</v>
      </c>
      <c r="C12" s="28">
        <v>1860</v>
      </c>
      <c r="D12" s="28">
        <f>'3.4'!E12</f>
        <v>1718</v>
      </c>
      <c r="E12" s="23">
        <f t="shared" si="0"/>
        <v>-7.6344086021505372E-2</v>
      </c>
      <c r="F12" s="2"/>
      <c r="G12" s="1"/>
      <c r="H12" s="1"/>
    </row>
    <row r="13" spans="1:14" ht="16" customHeight="1" x14ac:dyDescent="0.3">
      <c r="A13" s="19">
        <v>9</v>
      </c>
      <c r="B13" s="40" t="s">
        <v>40</v>
      </c>
      <c r="C13" s="27">
        <v>892</v>
      </c>
      <c r="D13" s="27">
        <f>'3.4'!E13</f>
        <v>784</v>
      </c>
      <c r="E13" s="24">
        <f t="shared" si="0"/>
        <v>-0.1210762331838565</v>
      </c>
      <c r="F13" s="2"/>
      <c r="G13" s="1"/>
      <c r="H13" s="1"/>
    </row>
    <row r="14" spans="1:14" ht="16" customHeight="1" x14ac:dyDescent="0.3">
      <c r="A14" s="21">
        <v>10</v>
      </c>
      <c r="B14" s="41" t="s">
        <v>41</v>
      </c>
      <c r="C14" s="28">
        <v>3517</v>
      </c>
      <c r="D14" s="28">
        <f>'3.4'!E14</f>
        <v>3217</v>
      </c>
      <c r="E14" s="23">
        <f t="shared" si="0"/>
        <v>-8.5299971566676139E-2</v>
      </c>
      <c r="F14" s="2"/>
      <c r="G14" s="1"/>
      <c r="H14" s="1"/>
    </row>
    <row r="15" spans="1:14" ht="16" customHeight="1" x14ac:dyDescent="0.3">
      <c r="A15" s="19">
        <v>11</v>
      </c>
      <c r="B15" s="40" t="s">
        <v>42</v>
      </c>
      <c r="C15" s="27">
        <v>1205</v>
      </c>
      <c r="D15" s="27">
        <f>'3.4'!E15</f>
        <v>1277</v>
      </c>
      <c r="E15" s="24">
        <f t="shared" si="0"/>
        <v>5.9751037344398343E-2</v>
      </c>
      <c r="F15" s="2"/>
      <c r="G15" s="1"/>
      <c r="H15" s="1"/>
    </row>
    <row r="16" spans="1:14" ht="16" customHeight="1" x14ac:dyDescent="0.3">
      <c r="A16" s="21">
        <v>12</v>
      </c>
      <c r="B16" s="41" t="s">
        <v>43</v>
      </c>
      <c r="C16" s="28">
        <v>1126</v>
      </c>
      <c r="D16" s="28">
        <f>'3.4'!E16</f>
        <v>1011</v>
      </c>
      <c r="E16" s="23">
        <f t="shared" si="0"/>
        <v>-0.10213143872113677</v>
      </c>
      <c r="F16" s="2"/>
      <c r="G16" s="1"/>
      <c r="H16" s="1"/>
    </row>
    <row r="17" spans="1:8" ht="16" customHeight="1" x14ac:dyDescent="0.3">
      <c r="A17" s="19">
        <v>13</v>
      </c>
      <c r="B17" s="40" t="s">
        <v>44</v>
      </c>
      <c r="C17" s="27">
        <v>1138</v>
      </c>
      <c r="D17" s="27">
        <f>'3.4'!E17</f>
        <v>1068</v>
      </c>
      <c r="E17" s="24">
        <f t="shared" si="0"/>
        <v>-6.1511423550087874E-2</v>
      </c>
      <c r="F17" s="2"/>
      <c r="G17" s="1"/>
      <c r="H17" s="1"/>
    </row>
    <row r="18" spans="1:8" ht="20.149999999999999" customHeight="1" x14ac:dyDescent="0.3">
      <c r="A18" s="162" t="s">
        <v>64</v>
      </c>
      <c r="B18" s="163"/>
      <c r="C18" s="29">
        <f>SUM(C5:C17)</f>
        <v>243369</v>
      </c>
      <c r="D18" s="29">
        <f>SUM(D5:D17)</f>
        <v>250094</v>
      </c>
      <c r="E18" s="53">
        <f t="shared" si="0"/>
        <v>2.7632935994313164E-2</v>
      </c>
      <c r="F18" s="2"/>
      <c r="G18" s="1"/>
      <c r="H18" s="1"/>
    </row>
    <row r="19" spans="1:8" ht="15.5" x14ac:dyDescent="0.3">
      <c r="A19" s="142" t="s">
        <v>185</v>
      </c>
      <c r="B19" s="143"/>
      <c r="C19" s="143"/>
      <c r="D19" s="146" t="s">
        <v>22</v>
      </c>
      <c r="E19" s="147"/>
      <c r="G19" s="1"/>
      <c r="H19" s="1"/>
    </row>
    <row r="20" spans="1:8" x14ac:dyDescent="0.3">
      <c r="E20" s="30"/>
    </row>
    <row r="21" spans="1:8" x14ac:dyDescent="0.3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B61DDCD4-784A-4A67-8F9A-C5BFCA6BFDA8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0C25-F9DE-447B-A08A-7E0A9A91550C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C23" sqref="C23"/>
    </sheetView>
  </sheetViews>
  <sheetFormatPr defaultColWidth="8.75" defaultRowHeight="14" x14ac:dyDescent="0.3"/>
  <cols>
    <col min="1" max="1" width="5.58203125" customWidth="1"/>
    <col min="2" max="5" width="15.58203125" customWidth="1"/>
    <col min="6" max="6" width="34.1640625" customWidth="1"/>
    <col min="7" max="9" width="15.1640625" customWidth="1"/>
    <col min="10" max="10" width="21.25" customWidth="1"/>
    <col min="11" max="14" width="15.1640625" customWidth="1"/>
  </cols>
  <sheetData>
    <row r="1" spans="1:14" ht="41.5" customHeight="1" x14ac:dyDescent="0.3"/>
    <row r="2" spans="1:14" ht="41.5" customHeight="1" x14ac:dyDescent="0.3">
      <c r="A2" s="136" t="s">
        <v>110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156</v>
      </c>
    </row>
    <row r="4" spans="1:14" ht="35.15" customHeight="1" x14ac:dyDescent="0.3">
      <c r="A4" s="140" t="s">
        <v>29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40" t="s">
        <v>32</v>
      </c>
      <c r="C5" s="27">
        <v>229452</v>
      </c>
      <c r="D5" s="27">
        <f>'3.5'!E5</f>
        <v>245965</v>
      </c>
      <c r="E5" s="24">
        <f t="shared" ref="E5:E18" si="0">(D5-C5)/C5</f>
        <v>7.1967121663790254E-2</v>
      </c>
      <c r="F5" s="2"/>
      <c r="G5" s="1"/>
    </row>
    <row r="6" spans="1:14" ht="16" customHeight="1" x14ac:dyDescent="0.3">
      <c r="A6" s="21">
        <v>2</v>
      </c>
      <c r="B6" s="41" t="s">
        <v>33</v>
      </c>
      <c r="C6" s="28">
        <v>200223</v>
      </c>
      <c r="D6" s="28">
        <f>'3.5'!E6</f>
        <v>216836</v>
      </c>
      <c r="E6" s="23">
        <f t="shared" si="0"/>
        <v>8.2972485678468502E-2</v>
      </c>
      <c r="F6" s="2"/>
      <c r="G6" s="1"/>
    </row>
    <row r="7" spans="1:14" ht="16" customHeight="1" x14ac:dyDescent="0.3">
      <c r="A7" s="19">
        <v>3</v>
      </c>
      <c r="B7" s="40" t="s">
        <v>34</v>
      </c>
      <c r="C7" s="27">
        <v>46068</v>
      </c>
      <c r="D7" s="27">
        <f>'3.5'!E7</f>
        <v>49650</v>
      </c>
      <c r="E7" s="24">
        <f t="shared" si="0"/>
        <v>7.7754623599895809E-2</v>
      </c>
      <c r="F7" s="2"/>
      <c r="G7" s="1"/>
    </row>
    <row r="8" spans="1:14" ht="16" customHeight="1" x14ac:dyDescent="0.3">
      <c r="A8" s="21">
        <v>4</v>
      </c>
      <c r="B8" s="41" t="s">
        <v>35</v>
      </c>
      <c r="C8" s="28">
        <v>26955</v>
      </c>
      <c r="D8" s="28">
        <f>'3.5'!E8</f>
        <v>28669</v>
      </c>
      <c r="E8" s="23">
        <f t="shared" si="0"/>
        <v>6.3587460582452238E-2</v>
      </c>
      <c r="F8" s="2"/>
      <c r="G8" s="1"/>
    </row>
    <row r="9" spans="1:14" ht="16" customHeight="1" x14ac:dyDescent="0.3">
      <c r="A9" s="19">
        <v>5</v>
      </c>
      <c r="B9" s="40" t="s">
        <v>36</v>
      </c>
      <c r="C9" s="27">
        <v>113980</v>
      </c>
      <c r="D9" s="27">
        <f>'3.5'!E9</f>
        <v>121111</v>
      </c>
      <c r="E9" s="24">
        <f t="shared" si="0"/>
        <v>6.2563607650464995E-2</v>
      </c>
      <c r="F9" s="2"/>
      <c r="G9" s="1"/>
    </row>
    <row r="10" spans="1:14" ht="16" customHeight="1" x14ac:dyDescent="0.3">
      <c r="A10" s="21">
        <v>6</v>
      </c>
      <c r="B10" s="41" t="s">
        <v>37</v>
      </c>
      <c r="C10" s="28">
        <v>39946</v>
      </c>
      <c r="D10" s="28">
        <f>'3.5'!E10</f>
        <v>42462</v>
      </c>
      <c r="E10" s="23">
        <f t="shared" si="0"/>
        <v>6.2985029790216793E-2</v>
      </c>
      <c r="F10" s="2"/>
      <c r="G10" s="1"/>
    </row>
    <row r="11" spans="1:14" ht="16" customHeight="1" x14ac:dyDescent="0.3">
      <c r="A11" s="19">
        <v>7</v>
      </c>
      <c r="B11" s="40" t="s">
        <v>38</v>
      </c>
      <c r="C11" s="27">
        <v>18559</v>
      </c>
      <c r="D11" s="27">
        <f>'3.5'!E11</f>
        <v>22687</v>
      </c>
      <c r="E11" s="24">
        <f t="shared" si="0"/>
        <v>0.22242577725092946</v>
      </c>
      <c r="F11" s="2"/>
      <c r="G11" s="1"/>
    </row>
    <row r="12" spans="1:14" ht="16" customHeight="1" x14ac:dyDescent="0.3">
      <c r="A12" s="21">
        <v>8</v>
      </c>
      <c r="B12" s="41" t="s">
        <v>39</v>
      </c>
      <c r="C12" s="28">
        <v>11020</v>
      </c>
      <c r="D12" s="28">
        <f>'3.5'!E12</f>
        <v>11883</v>
      </c>
      <c r="E12" s="23">
        <f t="shared" si="0"/>
        <v>7.831215970961887E-2</v>
      </c>
      <c r="F12" s="2"/>
      <c r="G12" s="1"/>
    </row>
    <row r="13" spans="1:14" ht="16" customHeight="1" x14ac:dyDescent="0.3">
      <c r="A13" s="19">
        <v>9</v>
      </c>
      <c r="B13" s="40" t="s">
        <v>40</v>
      </c>
      <c r="C13" s="27">
        <v>6476</v>
      </c>
      <c r="D13" s="27">
        <f>'3.5'!E13</f>
        <v>6588</v>
      </c>
      <c r="E13" s="24">
        <f t="shared" si="0"/>
        <v>1.7294626312538603E-2</v>
      </c>
      <c r="F13" s="2"/>
      <c r="G13" s="1"/>
    </row>
    <row r="14" spans="1:14" ht="16" customHeight="1" x14ac:dyDescent="0.3">
      <c r="A14" s="21">
        <v>10</v>
      </c>
      <c r="B14" s="41" t="s">
        <v>41</v>
      </c>
      <c r="C14" s="28">
        <v>24858</v>
      </c>
      <c r="D14" s="28">
        <f>'3.5'!E14</f>
        <v>26088</v>
      </c>
      <c r="E14" s="23">
        <f t="shared" si="0"/>
        <v>4.9481052377504227E-2</v>
      </c>
      <c r="F14" s="2"/>
      <c r="G14" s="1"/>
    </row>
    <row r="15" spans="1:14" ht="16" customHeight="1" x14ac:dyDescent="0.3">
      <c r="A15" s="19">
        <v>11</v>
      </c>
      <c r="B15" s="40" t="s">
        <v>42</v>
      </c>
      <c r="C15" s="27">
        <v>9382</v>
      </c>
      <c r="D15" s="27">
        <f>'3.5'!E15</f>
        <v>11637</v>
      </c>
      <c r="E15" s="24">
        <f t="shared" si="0"/>
        <v>0.24035386911106374</v>
      </c>
      <c r="F15" s="2"/>
      <c r="G15" s="1"/>
    </row>
    <row r="16" spans="1:14" ht="16" customHeight="1" x14ac:dyDescent="0.3">
      <c r="A16" s="21">
        <v>12</v>
      </c>
      <c r="B16" s="41" t="s">
        <v>43</v>
      </c>
      <c r="C16" s="28">
        <v>5942</v>
      </c>
      <c r="D16" s="28">
        <f>'3.5'!E16</f>
        <v>5998</v>
      </c>
      <c r="E16" s="23">
        <f t="shared" si="0"/>
        <v>9.4244362167620332E-3</v>
      </c>
      <c r="F16" s="2"/>
      <c r="G16" s="1"/>
    </row>
    <row r="17" spans="1:7" ht="16" customHeight="1" x14ac:dyDescent="0.3">
      <c r="A17" s="19">
        <v>13</v>
      </c>
      <c r="B17" s="40" t="s">
        <v>44</v>
      </c>
      <c r="C17" s="27">
        <v>7023</v>
      </c>
      <c r="D17" s="27">
        <f>'3.5'!E17</f>
        <v>7645</v>
      </c>
      <c r="E17" s="24">
        <f t="shared" si="0"/>
        <v>8.856613982628507E-2</v>
      </c>
      <c r="F17" s="2"/>
      <c r="G17" s="1"/>
    </row>
    <row r="18" spans="1:7" ht="20.149999999999999" customHeight="1" x14ac:dyDescent="0.3">
      <c r="A18" s="162" t="s">
        <v>64</v>
      </c>
      <c r="B18" s="163"/>
      <c r="C18" s="29">
        <f>SUM(C5:C17)</f>
        <v>739884</v>
      </c>
      <c r="D18" s="29">
        <f>'3.5'!E18</f>
        <v>797219</v>
      </c>
      <c r="E18" s="53">
        <f t="shared" si="0"/>
        <v>7.7491877105059712E-2</v>
      </c>
      <c r="F18" s="2"/>
      <c r="G18" s="1"/>
    </row>
    <row r="19" spans="1:7" ht="15.5" x14ac:dyDescent="0.3">
      <c r="A19" s="142" t="s">
        <v>185</v>
      </c>
      <c r="B19" s="143"/>
      <c r="C19" s="143"/>
      <c r="D19" s="146" t="s">
        <v>22</v>
      </c>
      <c r="E19" s="147"/>
    </row>
    <row r="20" spans="1:7" x14ac:dyDescent="0.3">
      <c r="E20" s="30"/>
    </row>
    <row r="21" spans="1:7" x14ac:dyDescent="0.3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0A646D7E-E220-489A-9A84-8DB8AEA1F664}"/>
  </hyperlinks>
  <pageMargins left="0.7" right="0.7" top="0.75" bottom="0.75" header="0.3" footer="0.3"/>
  <pageSetup scale="7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CD68-76BC-4E87-8BC4-365CDA2172C5}">
  <sheetPr>
    <tabColor theme="3" tint="0.79998168889431442"/>
  </sheetPr>
  <dimension ref="A1:J20"/>
  <sheetViews>
    <sheetView showGridLines="0" rightToLeft="1" view="pageBreakPreview" zoomScaleNormal="100" zoomScaleSheetLayoutView="100" workbookViewId="0">
      <selection activeCell="A19" sqref="A19:B19"/>
    </sheetView>
  </sheetViews>
  <sheetFormatPr defaultColWidth="8.75" defaultRowHeight="14" x14ac:dyDescent="0.3"/>
  <cols>
    <col min="1" max="3" width="20.58203125" customWidth="1"/>
    <col min="4" max="5" width="15.1640625" customWidth="1"/>
    <col min="6" max="6" width="14.1640625" customWidth="1"/>
    <col min="7" max="7" width="14.83203125" customWidth="1"/>
    <col min="8" max="10" width="13.58203125" customWidth="1"/>
  </cols>
  <sheetData>
    <row r="1" spans="1:10" ht="38.15" customHeight="1" x14ac:dyDescent="0.3"/>
    <row r="2" spans="1:10" ht="46" customHeight="1" x14ac:dyDescent="0.3">
      <c r="A2" s="138" t="s">
        <v>5</v>
      </c>
      <c r="B2" s="136"/>
      <c r="C2" s="136"/>
      <c r="D2" s="81"/>
      <c r="E2" s="81"/>
      <c r="F2" s="81"/>
      <c r="G2" s="81"/>
      <c r="H2" s="81"/>
      <c r="I2" s="81"/>
      <c r="J2" s="81"/>
    </row>
    <row r="3" spans="1:10" x14ac:dyDescent="0.3">
      <c r="A3" s="37" t="s">
        <v>25</v>
      </c>
      <c r="B3" s="47"/>
      <c r="C3" s="48" t="s">
        <v>26</v>
      </c>
      <c r="D3" s="48"/>
      <c r="H3" s="42"/>
      <c r="I3" s="42"/>
    </row>
    <row r="4" spans="1:10" ht="35.15" customHeight="1" x14ac:dyDescent="0.3">
      <c r="A4" s="85" t="s">
        <v>134</v>
      </c>
      <c r="B4" s="84" t="s">
        <v>139</v>
      </c>
      <c r="C4" s="83" t="s">
        <v>140</v>
      </c>
    </row>
    <row r="5" spans="1:10" ht="16" customHeight="1" x14ac:dyDescent="0.3">
      <c r="A5" s="27" t="s">
        <v>97</v>
      </c>
      <c r="B5" s="33">
        <v>2.5249200423207894</v>
      </c>
      <c r="C5" s="33">
        <v>3.657243849379916</v>
      </c>
      <c r="H5" s="9"/>
    </row>
    <row r="6" spans="1:10" ht="16" customHeight="1" x14ac:dyDescent="0.3">
      <c r="A6" s="28" t="s">
        <v>98</v>
      </c>
      <c r="B6" s="34">
        <v>2.3729386875073319</v>
      </c>
      <c r="C6" s="34">
        <v>4.39105856884769</v>
      </c>
      <c r="F6" s="9"/>
      <c r="G6" s="42"/>
    </row>
    <row r="7" spans="1:10" ht="16" customHeight="1" x14ac:dyDescent="0.3">
      <c r="A7" s="27" t="s">
        <v>99</v>
      </c>
      <c r="B7" s="33">
        <v>2.5266185462270885</v>
      </c>
      <c r="C7" s="33">
        <v>3.7261531609258798</v>
      </c>
      <c r="F7" s="9"/>
      <c r="G7" s="58"/>
      <c r="H7" s="9"/>
      <c r="I7" s="9"/>
      <c r="J7" s="9"/>
    </row>
    <row r="8" spans="1:10" ht="16" customHeight="1" x14ac:dyDescent="0.3">
      <c r="A8" s="28" t="s">
        <v>100</v>
      </c>
      <c r="B8" s="34">
        <v>2.434994612770875</v>
      </c>
      <c r="C8" s="34">
        <v>3.5980752410080137</v>
      </c>
      <c r="H8" s="9"/>
      <c r="I8" s="9"/>
      <c r="J8" s="9"/>
    </row>
    <row r="9" spans="1:10" ht="16" customHeight="1" x14ac:dyDescent="0.3">
      <c r="A9" s="27" t="s">
        <v>10</v>
      </c>
      <c r="B9" s="33">
        <v>2.1898689815651249</v>
      </c>
      <c r="C9" s="33">
        <v>4.1176123412766046</v>
      </c>
    </row>
    <row r="10" spans="1:10" ht="16" customHeight="1" x14ac:dyDescent="0.3">
      <c r="A10" s="28" t="s">
        <v>11</v>
      </c>
      <c r="B10" s="34">
        <v>2.1147019905453526</v>
      </c>
      <c r="C10" s="34">
        <v>5.1626716351019857</v>
      </c>
    </row>
    <row r="11" spans="1:10" ht="16" customHeight="1" x14ac:dyDescent="0.3">
      <c r="A11" s="27" t="s">
        <v>12</v>
      </c>
      <c r="B11" s="33">
        <v>2.1123318748609754</v>
      </c>
      <c r="C11" s="33">
        <v>4.1509486322610201</v>
      </c>
    </row>
    <row r="12" spans="1:10" ht="16" customHeight="1" x14ac:dyDescent="0.3">
      <c r="A12" s="28" t="s">
        <v>13</v>
      </c>
      <c r="B12" s="34">
        <v>2.1386760784333556</v>
      </c>
      <c r="C12" s="34">
        <v>3.6377577014076143</v>
      </c>
    </row>
    <row r="13" spans="1:10" ht="16" customHeight="1" x14ac:dyDescent="0.3">
      <c r="A13" s="27" t="s">
        <v>14</v>
      </c>
      <c r="B13" s="33">
        <v>2.1249840980506516</v>
      </c>
      <c r="C13" s="33">
        <v>4.0995620019769303</v>
      </c>
    </row>
    <row r="14" spans="1:10" ht="16" customHeight="1" x14ac:dyDescent="0.3">
      <c r="A14" s="28" t="s">
        <v>15</v>
      </c>
      <c r="B14" s="34">
        <v>2.0313327032400248</v>
      </c>
      <c r="C14" s="34">
        <v>4.8304026392878816</v>
      </c>
    </row>
    <row r="15" spans="1:10" ht="16" customHeight="1" x14ac:dyDescent="0.3">
      <c r="A15" s="27" t="s">
        <v>16</v>
      </c>
      <c r="B15" s="33">
        <v>2.1072149979526098</v>
      </c>
      <c r="C15" s="33">
        <v>4.1089824208470498</v>
      </c>
    </row>
    <row r="16" spans="1:10" ht="16" customHeight="1" x14ac:dyDescent="0.3">
      <c r="A16" s="28" t="s">
        <v>17</v>
      </c>
      <c r="B16" s="34">
        <v>2.2158398006727769</v>
      </c>
      <c r="C16" s="34">
        <v>3.8102229795850238</v>
      </c>
    </row>
    <row r="17" spans="1:6" ht="16" customHeight="1" x14ac:dyDescent="0.3">
      <c r="A17" s="27" t="s">
        <v>96</v>
      </c>
      <c r="B17" s="33">
        <v>2.1514732730195969</v>
      </c>
      <c r="C17" s="33">
        <v>4.182002156378438</v>
      </c>
    </row>
    <row r="18" spans="1:6" ht="15.5" x14ac:dyDescent="0.3">
      <c r="A18" s="134" t="s">
        <v>21</v>
      </c>
      <c r="B18" s="137"/>
      <c r="C18" s="86" t="s">
        <v>22</v>
      </c>
    </row>
    <row r="19" spans="1:6" ht="27.5" customHeight="1" x14ac:dyDescent="0.3">
      <c r="A19" s="134" t="s">
        <v>251</v>
      </c>
      <c r="B19" s="137"/>
      <c r="E19" s="82"/>
      <c r="F19" s="82"/>
    </row>
    <row r="20" spans="1:6" x14ac:dyDescent="0.3">
      <c r="B20" s="9"/>
      <c r="C20" s="9"/>
    </row>
  </sheetData>
  <mergeCells count="3">
    <mergeCell ref="A18:B18"/>
    <mergeCell ref="A2:C2"/>
    <mergeCell ref="A19:B19"/>
  </mergeCells>
  <phoneticPr fontId="32" type="noConversion"/>
  <hyperlinks>
    <hyperlink ref="C18" location="'القائمة الرئيسية'!A1" display="العودة للقائمة الرئيسية" xr:uid="{6892C322-9E91-476F-B4FE-DA19D0EF12E4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B8D6-27B0-49FA-BB8D-0CB69C88B110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B23" sqref="B23"/>
    </sheetView>
  </sheetViews>
  <sheetFormatPr defaultColWidth="8.75" defaultRowHeight="14" x14ac:dyDescent="0.3"/>
  <cols>
    <col min="1" max="1" width="5.58203125" customWidth="1"/>
    <col min="2" max="5" width="15.58203125" customWidth="1"/>
    <col min="6" max="6" width="34.1640625" customWidth="1"/>
    <col min="7" max="9" width="15.1640625" customWidth="1"/>
    <col min="10" max="10" width="21.25" customWidth="1"/>
    <col min="11" max="14" width="15.1640625" customWidth="1"/>
  </cols>
  <sheetData>
    <row r="1" spans="1:14" ht="44.15" customHeight="1" x14ac:dyDescent="0.3"/>
    <row r="2" spans="1:14" ht="46" customHeight="1" x14ac:dyDescent="0.3">
      <c r="A2" s="136" t="s">
        <v>122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157</v>
      </c>
    </row>
    <row r="4" spans="1:14" ht="35.15" customHeight="1" x14ac:dyDescent="0.3">
      <c r="A4" s="140" t="s">
        <v>29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40" t="s">
        <v>32</v>
      </c>
      <c r="C5" s="27">
        <v>273698</v>
      </c>
      <c r="D5" s="27">
        <f>'3.6'!C5</f>
        <v>288973</v>
      </c>
      <c r="E5" s="24">
        <f t="shared" ref="E5:E18" si="0">(D5-C5)/C5</f>
        <v>5.5809688050332845E-2</v>
      </c>
      <c r="F5" s="2"/>
      <c r="G5" s="1"/>
      <c r="H5" s="1"/>
    </row>
    <row r="6" spans="1:14" ht="16" customHeight="1" x14ac:dyDescent="0.3">
      <c r="A6" s="21">
        <v>2</v>
      </c>
      <c r="B6" s="41" t="s">
        <v>33</v>
      </c>
      <c r="C6" s="28">
        <v>235673</v>
      </c>
      <c r="D6" s="28">
        <f>'3.6'!C6</f>
        <v>252577</v>
      </c>
      <c r="E6" s="23">
        <f t="shared" si="0"/>
        <v>7.1726502399511186E-2</v>
      </c>
      <c r="F6" s="2"/>
      <c r="G6" s="1"/>
      <c r="H6" s="1"/>
    </row>
    <row r="7" spans="1:14" ht="16" customHeight="1" x14ac:dyDescent="0.3">
      <c r="A7" s="19">
        <v>3</v>
      </c>
      <c r="B7" s="40" t="s">
        <v>34</v>
      </c>
      <c r="C7" s="27">
        <v>53047</v>
      </c>
      <c r="D7" s="27">
        <f>'3.6'!C7</f>
        <v>56568</v>
      </c>
      <c r="E7" s="24">
        <f t="shared" si="0"/>
        <v>6.6375101325239882E-2</v>
      </c>
      <c r="F7" s="2"/>
      <c r="G7" s="1"/>
      <c r="H7" s="1"/>
    </row>
    <row r="8" spans="1:14" ht="16" customHeight="1" x14ac:dyDescent="0.3">
      <c r="A8" s="21">
        <v>4</v>
      </c>
      <c r="B8" s="41" t="s">
        <v>35</v>
      </c>
      <c r="C8" s="28">
        <v>29896</v>
      </c>
      <c r="D8" s="28">
        <f>'3.6'!C8</f>
        <v>31624</v>
      </c>
      <c r="E8" s="23">
        <f t="shared" si="0"/>
        <v>5.7800374632057804E-2</v>
      </c>
      <c r="F8" s="2"/>
      <c r="G8" s="1"/>
      <c r="H8" s="1"/>
    </row>
    <row r="9" spans="1:14" ht="16" customHeight="1" x14ac:dyDescent="0.3">
      <c r="A9" s="19">
        <v>5</v>
      </c>
      <c r="B9" s="40" t="s">
        <v>36</v>
      </c>
      <c r="C9" s="27">
        <v>129162</v>
      </c>
      <c r="D9" s="27">
        <f>'3.6'!C9</f>
        <v>135333</v>
      </c>
      <c r="E9" s="24">
        <f t="shared" si="0"/>
        <v>4.7777210015329585E-2</v>
      </c>
      <c r="F9" s="2"/>
      <c r="G9" s="1"/>
      <c r="H9" s="1"/>
    </row>
    <row r="10" spans="1:14" ht="16" customHeight="1" x14ac:dyDescent="0.3">
      <c r="A10" s="21">
        <v>6</v>
      </c>
      <c r="B10" s="41" t="s">
        <v>37</v>
      </c>
      <c r="C10" s="28">
        <v>43447</v>
      </c>
      <c r="D10" s="28">
        <f>'3.6'!C10</f>
        <v>45564</v>
      </c>
      <c r="E10" s="23">
        <f t="shared" si="0"/>
        <v>4.872603401845927E-2</v>
      </c>
      <c r="F10" s="2"/>
      <c r="G10" s="1"/>
      <c r="H10" s="1"/>
    </row>
    <row r="11" spans="1:14" ht="16" customHeight="1" x14ac:dyDescent="0.3">
      <c r="A11" s="19">
        <v>7</v>
      </c>
      <c r="B11" s="40" t="s">
        <v>38</v>
      </c>
      <c r="C11" s="27">
        <v>19916</v>
      </c>
      <c r="D11" s="27">
        <f>'3.6'!C11</f>
        <v>24073</v>
      </c>
      <c r="E11" s="24">
        <f t="shared" si="0"/>
        <v>0.20872665193814019</v>
      </c>
      <c r="F11" s="2"/>
      <c r="G11" s="1"/>
      <c r="H11" s="1"/>
    </row>
    <row r="12" spans="1:14" ht="16" customHeight="1" x14ac:dyDescent="0.3">
      <c r="A12" s="21">
        <v>8</v>
      </c>
      <c r="B12" s="41" t="s">
        <v>39</v>
      </c>
      <c r="C12" s="28">
        <v>11886</v>
      </c>
      <c r="D12" s="28">
        <f>'3.6'!C12</f>
        <v>12662</v>
      </c>
      <c r="E12" s="23">
        <f t="shared" si="0"/>
        <v>6.5286892142015815E-2</v>
      </c>
      <c r="F12" s="2"/>
      <c r="G12" s="1"/>
      <c r="H12" s="1"/>
    </row>
    <row r="13" spans="1:14" ht="16" customHeight="1" x14ac:dyDescent="0.3">
      <c r="A13" s="19">
        <v>9</v>
      </c>
      <c r="B13" s="40" t="s">
        <v>40</v>
      </c>
      <c r="C13" s="27">
        <v>6855</v>
      </c>
      <c r="D13" s="27">
        <f>'3.6'!C13</f>
        <v>6877</v>
      </c>
      <c r="E13" s="24">
        <f t="shared" si="0"/>
        <v>3.2093362509117433E-3</v>
      </c>
      <c r="F13" s="2"/>
      <c r="G13" s="1"/>
      <c r="H13" s="1"/>
    </row>
    <row r="14" spans="1:14" ht="16" customHeight="1" x14ac:dyDescent="0.3">
      <c r="A14" s="21">
        <v>10</v>
      </c>
      <c r="B14" s="41" t="s">
        <v>41</v>
      </c>
      <c r="C14" s="28">
        <v>26360</v>
      </c>
      <c r="D14" s="28">
        <f>'3.6'!C14</f>
        <v>27350</v>
      </c>
      <c r="E14" s="23">
        <f t="shared" si="0"/>
        <v>3.755690440060698E-2</v>
      </c>
      <c r="F14" s="2"/>
      <c r="G14" s="1"/>
      <c r="H14" s="1"/>
    </row>
    <row r="15" spans="1:14" ht="16" customHeight="1" x14ac:dyDescent="0.3">
      <c r="A15" s="19">
        <v>11</v>
      </c>
      <c r="B15" s="40" t="s">
        <v>42</v>
      </c>
      <c r="C15" s="27">
        <v>9769</v>
      </c>
      <c r="D15" s="27">
        <f>'3.6'!C15</f>
        <v>11880</v>
      </c>
      <c r="E15" s="24">
        <f t="shared" si="0"/>
        <v>0.21609171870201657</v>
      </c>
      <c r="F15" s="2"/>
      <c r="G15" s="1"/>
      <c r="H15" s="1"/>
    </row>
    <row r="16" spans="1:14" ht="16" customHeight="1" x14ac:dyDescent="0.3">
      <c r="A16" s="21">
        <v>12</v>
      </c>
      <c r="B16" s="41" t="s">
        <v>43</v>
      </c>
      <c r="C16" s="28">
        <v>6551</v>
      </c>
      <c r="D16" s="28">
        <f>'3.6'!C16</f>
        <v>6458</v>
      </c>
      <c r="E16" s="23">
        <f t="shared" si="0"/>
        <v>-1.4196305907495039E-2</v>
      </c>
      <c r="F16" s="2"/>
      <c r="G16" s="1"/>
      <c r="H16" s="1"/>
    </row>
    <row r="17" spans="1:8" ht="16" customHeight="1" x14ac:dyDescent="0.3">
      <c r="A17" s="19">
        <v>13</v>
      </c>
      <c r="B17" s="40" t="s">
        <v>44</v>
      </c>
      <c r="C17" s="27">
        <v>7592</v>
      </c>
      <c r="D17" s="27">
        <f>'3.6'!C17</f>
        <v>8115</v>
      </c>
      <c r="E17" s="24">
        <f t="shared" si="0"/>
        <v>6.8888303477344578E-2</v>
      </c>
      <c r="F17" s="2"/>
      <c r="G17" s="1"/>
      <c r="H17" s="1"/>
    </row>
    <row r="18" spans="1:8" ht="20.149999999999999" customHeight="1" x14ac:dyDescent="0.3">
      <c r="A18" s="162" t="s">
        <v>64</v>
      </c>
      <c r="B18" s="163"/>
      <c r="C18" s="29">
        <f>SUM(C5:C17)</f>
        <v>853852</v>
      </c>
      <c r="D18" s="29">
        <f>'3.6'!C18</f>
        <v>908054</v>
      </c>
      <c r="E18" s="53">
        <f t="shared" si="0"/>
        <v>6.347938518619152E-2</v>
      </c>
      <c r="F18" s="2"/>
      <c r="G18" s="1"/>
      <c r="H18" s="1"/>
    </row>
    <row r="19" spans="1:8" ht="15.5" x14ac:dyDescent="0.3">
      <c r="A19" s="142" t="s">
        <v>185</v>
      </c>
      <c r="B19" s="143"/>
      <c r="C19" s="143"/>
      <c r="D19" s="146" t="s">
        <v>22</v>
      </c>
      <c r="E19" s="147"/>
      <c r="G19" s="1"/>
      <c r="H19" s="1"/>
    </row>
    <row r="20" spans="1:8" x14ac:dyDescent="0.3">
      <c r="E20" s="30"/>
    </row>
    <row r="21" spans="1:8" x14ac:dyDescent="0.3">
      <c r="C21" s="1"/>
    </row>
  </sheetData>
  <mergeCells count="6">
    <mergeCell ref="A2:E2"/>
    <mergeCell ref="A4:B4"/>
    <mergeCell ref="F4:G4"/>
    <mergeCell ref="A18:B18"/>
    <mergeCell ref="A19:C19"/>
    <mergeCell ref="D19:E19"/>
  </mergeCells>
  <hyperlinks>
    <hyperlink ref="D19" location="'القائمة الرئيسية'!A1" display="العودة للقائمة الرئيسية" xr:uid="{F0322363-88F6-4E32-86E8-7C4552A405BE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8E97F-B59F-4BAB-87EF-B13AE363083F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B21" sqref="B21"/>
    </sheetView>
  </sheetViews>
  <sheetFormatPr defaultColWidth="8.75" defaultRowHeight="14" x14ac:dyDescent="0.3"/>
  <cols>
    <col min="1" max="1" width="5.58203125" customWidth="1"/>
    <col min="2" max="5" width="15.58203125" customWidth="1"/>
    <col min="6" max="6" width="34.1640625" customWidth="1"/>
    <col min="7" max="9" width="15.1640625" customWidth="1"/>
    <col min="10" max="10" width="21.25" customWidth="1"/>
    <col min="11" max="14" width="15.1640625" customWidth="1"/>
  </cols>
  <sheetData>
    <row r="1" spans="1:14" ht="41.5" customHeight="1" x14ac:dyDescent="0.3"/>
    <row r="2" spans="1:14" ht="41.5" customHeight="1" x14ac:dyDescent="0.3">
      <c r="A2" s="136" t="s">
        <v>132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158</v>
      </c>
    </row>
    <row r="4" spans="1:14" ht="35.15" customHeight="1" x14ac:dyDescent="0.3">
      <c r="A4" s="140" t="s">
        <v>29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40" t="s">
        <v>32</v>
      </c>
      <c r="C5" s="27">
        <v>51045</v>
      </c>
      <c r="D5" s="27">
        <f>'3.6'!D5</f>
        <v>55619</v>
      </c>
      <c r="E5" s="24">
        <f t="shared" ref="E5:E18" si="0">(D5-C5)/C5</f>
        <v>8.9607209325105297E-2</v>
      </c>
      <c r="F5" s="2"/>
      <c r="G5" s="1"/>
    </row>
    <row r="6" spans="1:14" ht="16" customHeight="1" x14ac:dyDescent="0.3">
      <c r="A6" s="21">
        <v>2</v>
      </c>
      <c r="B6" s="41" t="s">
        <v>33</v>
      </c>
      <c r="C6" s="28">
        <v>37971</v>
      </c>
      <c r="D6" s="28">
        <f>'3.6'!D6</f>
        <v>41071</v>
      </c>
      <c r="E6" s="23">
        <f t="shared" si="0"/>
        <v>8.1641252534829206E-2</v>
      </c>
      <c r="F6" s="2"/>
      <c r="G6" s="1"/>
    </row>
    <row r="7" spans="1:14" ht="16" customHeight="1" x14ac:dyDescent="0.3">
      <c r="A7" s="19">
        <v>3</v>
      </c>
      <c r="B7" s="40" t="s">
        <v>34</v>
      </c>
      <c r="C7" s="27">
        <v>6121</v>
      </c>
      <c r="D7" s="27">
        <f>'3.6'!D7</f>
        <v>6828</v>
      </c>
      <c r="E7" s="24">
        <f t="shared" si="0"/>
        <v>0.11550400261395197</v>
      </c>
      <c r="F7" s="2"/>
      <c r="G7" s="1"/>
    </row>
    <row r="8" spans="1:14" ht="16" customHeight="1" x14ac:dyDescent="0.3">
      <c r="A8" s="21">
        <v>4</v>
      </c>
      <c r="B8" s="41" t="s">
        <v>35</v>
      </c>
      <c r="C8" s="28">
        <v>2675</v>
      </c>
      <c r="D8" s="28">
        <f>'3.6'!D8</f>
        <v>2973</v>
      </c>
      <c r="E8" s="23">
        <f t="shared" si="0"/>
        <v>0.11140186915887851</v>
      </c>
      <c r="F8" s="2"/>
      <c r="G8" s="1"/>
    </row>
    <row r="9" spans="1:14" ht="16" customHeight="1" x14ac:dyDescent="0.3">
      <c r="A9" s="19">
        <v>5</v>
      </c>
      <c r="B9" s="40" t="s">
        <v>36</v>
      </c>
      <c r="C9" s="27">
        <v>19501</v>
      </c>
      <c r="D9" s="27">
        <f>'3.6'!D9</f>
        <v>19865</v>
      </c>
      <c r="E9" s="24">
        <f t="shared" si="0"/>
        <v>1.8665709450797395E-2</v>
      </c>
      <c r="F9" s="2"/>
      <c r="G9" s="1"/>
    </row>
    <row r="10" spans="1:14" ht="16" customHeight="1" x14ac:dyDescent="0.3">
      <c r="A10" s="21">
        <v>6</v>
      </c>
      <c r="B10" s="41" t="s">
        <v>37</v>
      </c>
      <c r="C10" s="28">
        <v>4224</v>
      </c>
      <c r="D10" s="28">
        <f>'3.6'!D10</f>
        <v>4196</v>
      </c>
      <c r="E10" s="23">
        <f t="shared" si="0"/>
        <v>-6.628787878787879E-3</v>
      </c>
      <c r="F10" s="2"/>
      <c r="G10" s="1"/>
    </row>
    <row r="11" spans="1:14" ht="16" customHeight="1" x14ac:dyDescent="0.3">
      <c r="A11" s="19">
        <v>7</v>
      </c>
      <c r="B11" s="40" t="s">
        <v>38</v>
      </c>
      <c r="C11" s="27">
        <v>2438</v>
      </c>
      <c r="D11" s="27">
        <f>'3.6'!D11</f>
        <v>3135</v>
      </c>
      <c r="E11" s="24">
        <f t="shared" si="0"/>
        <v>0.28589007383100901</v>
      </c>
      <c r="F11" s="2"/>
      <c r="G11" s="1"/>
    </row>
    <row r="12" spans="1:14" ht="16" customHeight="1" x14ac:dyDescent="0.3">
      <c r="A12" s="21">
        <v>8</v>
      </c>
      <c r="B12" s="41" t="s">
        <v>39</v>
      </c>
      <c r="C12" s="28">
        <v>994</v>
      </c>
      <c r="D12" s="28">
        <f>'3.6'!D12</f>
        <v>939</v>
      </c>
      <c r="E12" s="23">
        <f t="shared" si="0"/>
        <v>-5.5331991951710263E-2</v>
      </c>
      <c r="F12" s="2"/>
      <c r="G12" s="1"/>
    </row>
    <row r="13" spans="1:14" ht="16" customHeight="1" x14ac:dyDescent="0.3">
      <c r="A13" s="19">
        <v>9</v>
      </c>
      <c r="B13" s="40" t="s">
        <v>40</v>
      </c>
      <c r="C13" s="27">
        <v>513</v>
      </c>
      <c r="D13" s="27">
        <f>'3.6'!D13</f>
        <v>495</v>
      </c>
      <c r="E13" s="24">
        <f t="shared" si="0"/>
        <v>-3.5087719298245612E-2</v>
      </c>
      <c r="F13" s="2"/>
      <c r="G13" s="1"/>
    </row>
    <row r="14" spans="1:14" ht="16" customHeight="1" x14ac:dyDescent="0.3">
      <c r="A14" s="21">
        <v>10</v>
      </c>
      <c r="B14" s="41" t="s">
        <v>41</v>
      </c>
      <c r="C14" s="28">
        <v>2015</v>
      </c>
      <c r="D14" s="28">
        <f>'3.6'!D14</f>
        <v>1955</v>
      </c>
      <c r="E14" s="23">
        <f t="shared" si="0"/>
        <v>-2.9776674937965261E-2</v>
      </c>
      <c r="F14" s="2"/>
      <c r="G14" s="1"/>
    </row>
    <row r="15" spans="1:14" ht="16" customHeight="1" x14ac:dyDescent="0.3">
      <c r="A15" s="19">
        <v>11</v>
      </c>
      <c r="B15" s="40" t="s">
        <v>42</v>
      </c>
      <c r="C15" s="27">
        <v>818</v>
      </c>
      <c r="D15" s="27">
        <f>'3.6'!D15</f>
        <v>1034</v>
      </c>
      <c r="E15" s="24">
        <f t="shared" si="0"/>
        <v>0.26405867970660146</v>
      </c>
      <c r="F15" s="2"/>
      <c r="G15" s="1"/>
    </row>
    <row r="16" spans="1:14" ht="16" customHeight="1" x14ac:dyDescent="0.3">
      <c r="A16" s="21">
        <v>12</v>
      </c>
      <c r="B16" s="41" t="s">
        <v>43</v>
      </c>
      <c r="C16" s="28">
        <v>517</v>
      </c>
      <c r="D16" s="28">
        <f>'3.6'!D16</f>
        <v>551</v>
      </c>
      <c r="E16" s="23">
        <f t="shared" si="0"/>
        <v>6.5764023210831718E-2</v>
      </c>
      <c r="F16" s="2"/>
      <c r="G16" s="1"/>
    </row>
    <row r="17" spans="1:7" ht="16" customHeight="1" x14ac:dyDescent="0.3">
      <c r="A17" s="19">
        <v>13</v>
      </c>
      <c r="B17" s="40" t="s">
        <v>44</v>
      </c>
      <c r="C17" s="27">
        <v>569</v>
      </c>
      <c r="D17" s="27">
        <f>'3.6'!D17</f>
        <v>598</v>
      </c>
      <c r="E17" s="24">
        <f t="shared" si="0"/>
        <v>5.0966608084358524E-2</v>
      </c>
      <c r="F17" s="2"/>
      <c r="G17" s="1"/>
    </row>
    <row r="18" spans="1:7" ht="20.149999999999999" customHeight="1" x14ac:dyDescent="0.3">
      <c r="A18" s="162" t="s">
        <v>64</v>
      </c>
      <c r="B18" s="163"/>
      <c r="C18" s="29">
        <f>SUM(C5:C17)</f>
        <v>129401</v>
      </c>
      <c r="D18" s="29">
        <f>'3.6'!D18</f>
        <v>139259</v>
      </c>
      <c r="E18" s="53">
        <f t="shared" si="0"/>
        <v>7.6181791485382649E-2</v>
      </c>
      <c r="F18" s="2"/>
      <c r="G18" s="1"/>
    </row>
    <row r="19" spans="1:7" ht="15.5" x14ac:dyDescent="0.3">
      <c r="A19" s="142" t="s">
        <v>185</v>
      </c>
      <c r="B19" s="143"/>
      <c r="C19" s="143"/>
      <c r="D19" s="146" t="s">
        <v>22</v>
      </c>
      <c r="E19" s="147"/>
    </row>
    <row r="20" spans="1:7" x14ac:dyDescent="0.3">
      <c r="E20" s="30"/>
    </row>
    <row r="21" spans="1:7" x14ac:dyDescent="0.3">
      <c r="C21" s="1"/>
    </row>
  </sheetData>
  <mergeCells count="6">
    <mergeCell ref="A2:E2"/>
    <mergeCell ref="A4:B4"/>
    <mergeCell ref="F4:G4"/>
    <mergeCell ref="A18:B18"/>
    <mergeCell ref="A19:C19"/>
    <mergeCell ref="D19:E19"/>
  </mergeCells>
  <hyperlinks>
    <hyperlink ref="D19" location="'القائمة الرئيسية'!A1" display="العودة للقائمة الرئيسية" xr:uid="{D46B3E0B-89DA-4B99-BDD5-39F3827AA632}"/>
  </hyperlinks>
  <pageMargins left="0.7" right="0.7" top="0.75" bottom="0.75" header="0.3" footer="0.3"/>
  <pageSetup scale="7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FAF6-9B6C-4489-AFC8-7BDC5133FB18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B21" sqref="B21"/>
    </sheetView>
  </sheetViews>
  <sheetFormatPr defaultColWidth="8.75" defaultRowHeight="14" x14ac:dyDescent="0.3"/>
  <cols>
    <col min="1" max="1" width="5.58203125" customWidth="1"/>
    <col min="2" max="5" width="15.58203125" customWidth="1"/>
    <col min="6" max="6" width="34.1640625" customWidth="1"/>
    <col min="7" max="9" width="15.1640625" customWidth="1"/>
    <col min="10" max="10" width="21.25" customWidth="1"/>
    <col min="11" max="14" width="15.1640625" customWidth="1"/>
  </cols>
  <sheetData>
    <row r="1" spans="1:14" ht="39.65" customHeight="1" x14ac:dyDescent="0.3"/>
    <row r="2" spans="1:14" ht="46" customHeight="1" x14ac:dyDescent="0.3">
      <c r="A2" s="136" t="s">
        <v>111</v>
      </c>
      <c r="B2" s="136"/>
      <c r="C2" s="136"/>
      <c r="D2" s="136"/>
      <c r="E2" s="136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7" t="s">
        <v>159</v>
      </c>
    </row>
    <row r="4" spans="1:14" ht="35.15" customHeight="1" x14ac:dyDescent="0.3">
      <c r="A4" s="140" t="s">
        <v>29</v>
      </c>
      <c r="B4" s="141"/>
      <c r="C4" s="18" t="s">
        <v>14</v>
      </c>
      <c r="D4" s="18" t="s">
        <v>96</v>
      </c>
      <c r="E4" s="18" t="s">
        <v>90</v>
      </c>
      <c r="F4" s="154"/>
      <c r="G4" s="155"/>
    </row>
    <row r="5" spans="1:14" ht="16" customHeight="1" x14ac:dyDescent="0.3">
      <c r="A5" s="19">
        <v>1</v>
      </c>
      <c r="B5" s="40" t="s">
        <v>32</v>
      </c>
      <c r="C5" s="27">
        <f>'3.12'!C5+'3.13'!C5</f>
        <v>324743</v>
      </c>
      <c r="D5" s="27">
        <f>'3.6'!E5</f>
        <v>344592</v>
      </c>
      <c r="E5" s="24">
        <f t="shared" ref="E5:E18" si="0">(D5-C5)/C5</f>
        <v>6.112217969286482E-2</v>
      </c>
      <c r="F5" s="2"/>
      <c r="G5" s="1"/>
    </row>
    <row r="6" spans="1:14" ht="16" customHeight="1" x14ac:dyDescent="0.3">
      <c r="A6" s="21">
        <v>2</v>
      </c>
      <c r="B6" s="41" t="s">
        <v>33</v>
      </c>
      <c r="C6" s="28">
        <f>'3.12'!C6+'3.13'!C6</f>
        <v>273644</v>
      </c>
      <c r="D6" s="28">
        <f>'3.6'!E6</f>
        <v>293648</v>
      </c>
      <c r="E6" s="23">
        <f t="shared" si="0"/>
        <v>7.3102278873280607E-2</v>
      </c>
      <c r="F6" s="2"/>
      <c r="G6" s="1"/>
    </row>
    <row r="7" spans="1:14" ht="16" customHeight="1" x14ac:dyDescent="0.3">
      <c r="A7" s="19">
        <v>3</v>
      </c>
      <c r="B7" s="40" t="s">
        <v>34</v>
      </c>
      <c r="C7" s="27">
        <f>'3.12'!C7+'3.13'!C7</f>
        <v>59168</v>
      </c>
      <c r="D7" s="27">
        <f>'3.6'!E7</f>
        <v>63396</v>
      </c>
      <c r="E7" s="24">
        <f t="shared" si="0"/>
        <v>7.1457544618712815E-2</v>
      </c>
      <c r="F7" s="2"/>
      <c r="G7" s="1"/>
    </row>
    <row r="8" spans="1:14" ht="16" customHeight="1" x14ac:dyDescent="0.3">
      <c r="A8" s="21">
        <v>4</v>
      </c>
      <c r="B8" s="41" t="s">
        <v>35</v>
      </c>
      <c r="C8" s="28">
        <f>'3.12'!C8+'3.13'!C8</f>
        <v>32571</v>
      </c>
      <c r="D8" s="28">
        <f>'3.6'!E8</f>
        <v>34597</v>
      </c>
      <c r="E8" s="23">
        <f t="shared" si="0"/>
        <v>6.2202572840870711E-2</v>
      </c>
      <c r="F8" s="2"/>
      <c r="G8" s="1"/>
    </row>
    <row r="9" spans="1:14" ht="16" customHeight="1" x14ac:dyDescent="0.3">
      <c r="A9" s="19">
        <v>5</v>
      </c>
      <c r="B9" s="40" t="s">
        <v>36</v>
      </c>
      <c r="C9" s="27">
        <f>'3.12'!C9+'3.13'!C9</f>
        <v>148663</v>
      </c>
      <c r="D9" s="27">
        <f>'3.6'!E9</f>
        <v>155198</v>
      </c>
      <c r="E9" s="24">
        <f t="shared" si="0"/>
        <v>4.3958483280977782E-2</v>
      </c>
      <c r="F9" s="2"/>
      <c r="G9" s="1"/>
    </row>
    <row r="10" spans="1:14" ht="16" customHeight="1" x14ac:dyDescent="0.3">
      <c r="A10" s="21">
        <v>6</v>
      </c>
      <c r="B10" s="41" t="s">
        <v>37</v>
      </c>
      <c r="C10" s="28">
        <f>'3.12'!C10+'3.13'!C10</f>
        <v>47671</v>
      </c>
      <c r="D10" s="28">
        <f>'3.6'!E10</f>
        <v>49760</v>
      </c>
      <c r="E10" s="23">
        <f t="shared" si="0"/>
        <v>4.382119108053114E-2</v>
      </c>
      <c r="F10" s="2"/>
      <c r="G10" s="1"/>
    </row>
    <row r="11" spans="1:14" ht="16" customHeight="1" x14ac:dyDescent="0.3">
      <c r="A11" s="19">
        <v>7</v>
      </c>
      <c r="B11" s="40" t="s">
        <v>38</v>
      </c>
      <c r="C11" s="27">
        <f>'3.12'!C11+'3.13'!C11</f>
        <v>22354</v>
      </c>
      <c r="D11" s="27">
        <f>'3.6'!E11</f>
        <v>27208</v>
      </c>
      <c r="E11" s="24">
        <f t="shared" si="0"/>
        <v>0.21714234588887896</v>
      </c>
      <c r="F11" s="2"/>
      <c r="G11" s="1"/>
    </row>
    <row r="12" spans="1:14" ht="16" customHeight="1" x14ac:dyDescent="0.3">
      <c r="A12" s="21">
        <v>8</v>
      </c>
      <c r="B12" s="41" t="s">
        <v>39</v>
      </c>
      <c r="C12" s="28">
        <f>'3.12'!C12+'3.13'!C12</f>
        <v>12880</v>
      </c>
      <c r="D12" s="28">
        <f>'3.6'!E12</f>
        <v>13601</v>
      </c>
      <c r="E12" s="23">
        <f t="shared" si="0"/>
        <v>5.597826086956522E-2</v>
      </c>
      <c r="F12" s="2"/>
      <c r="G12" s="1"/>
    </row>
    <row r="13" spans="1:14" ht="16" customHeight="1" x14ac:dyDescent="0.3">
      <c r="A13" s="19">
        <v>9</v>
      </c>
      <c r="B13" s="40" t="s">
        <v>40</v>
      </c>
      <c r="C13" s="27">
        <f>'3.12'!C13+'3.13'!C13</f>
        <v>7368</v>
      </c>
      <c r="D13" s="27">
        <f>'3.6'!E13</f>
        <v>7372</v>
      </c>
      <c r="E13" s="24">
        <f t="shared" si="0"/>
        <v>5.428881650380022E-4</v>
      </c>
      <c r="F13" s="2"/>
      <c r="G13" s="1"/>
    </row>
    <row r="14" spans="1:14" ht="16" customHeight="1" x14ac:dyDescent="0.3">
      <c r="A14" s="21">
        <v>10</v>
      </c>
      <c r="B14" s="41" t="s">
        <v>41</v>
      </c>
      <c r="C14" s="28">
        <f>'3.12'!C14+'3.13'!C14</f>
        <v>28375</v>
      </c>
      <c r="D14" s="28">
        <f>'3.6'!E14</f>
        <v>29305</v>
      </c>
      <c r="E14" s="23">
        <f t="shared" si="0"/>
        <v>3.2775330396475774E-2</v>
      </c>
      <c r="F14" s="2"/>
      <c r="G14" s="1"/>
    </row>
    <row r="15" spans="1:14" ht="16" customHeight="1" x14ac:dyDescent="0.3">
      <c r="A15" s="19">
        <v>11</v>
      </c>
      <c r="B15" s="40" t="s">
        <v>42</v>
      </c>
      <c r="C15" s="27">
        <f>'3.12'!C15+'3.13'!C15</f>
        <v>10587</v>
      </c>
      <c r="D15" s="27">
        <f>'3.6'!E15</f>
        <v>12914</v>
      </c>
      <c r="E15" s="24">
        <f t="shared" si="0"/>
        <v>0.21979786530650799</v>
      </c>
      <c r="F15" s="2"/>
      <c r="G15" s="1"/>
    </row>
    <row r="16" spans="1:14" ht="16" customHeight="1" x14ac:dyDescent="0.3">
      <c r="A16" s="21">
        <v>12</v>
      </c>
      <c r="B16" s="41" t="s">
        <v>43</v>
      </c>
      <c r="C16" s="28">
        <f>'3.12'!C16+'3.13'!C16</f>
        <v>7068</v>
      </c>
      <c r="D16" s="28">
        <f>'3.6'!E16</f>
        <v>7009</v>
      </c>
      <c r="E16" s="23">
        <f t="shared" si="0"/>
        <v>-8.347481607243917E-3</v>
      </c>
      <c r="F16" s="2"/>
      <c r="G16" s="1"/>
    </row>
    <row r="17" spans="1:7" ht="16" customHeight="1" x14ac:dyDescent="0.3">
      <c r="A17" s="19">
        <v>13</v>
      </c>
      <c r="B17" s="40" t="s">
        <v>44</v>
      </c>
      <c r="C17" s="27">
        <f>'3.12'!C17+'3.13'!C17</f>
        <v>8161</v>
      </c>
      <c r="D17" s="27">
        <f>'3.6'!E17</f>
        <v>8713</v>
      </c>
      <c r="E17" s="24">
        <f t="shared" si="0"/>
        <v>6.7638769758608011E-2</v>
      </c>
      <c r="F17" s="2"/>
      <c r="G17" s="1"/>
    </row>
    <row r="18" spans="1:7" ht="20.149999999999999" customHeight="1" x14ac:dyDescent="0.3">
      <c r="A18" s="162" t="s">
        <v>64</v>
      </c>
      <c r="B18" s="163"/>
      <c r="C18" s="29">
        <f>SUM(C5:C17)</f>
        <v>983253</v>
      </c>
      <c r="D18" s="29">
        <f>SUM(D5:D17)</f>
        <v>1047313</v>
      </c>
      <c r="E18" s="53">
        <f t="shared" si="0"/>
        <v>6.5151085224250518E-2</v>
      </c>
      <c r="F18" s="2"/>
      <c r="G18" s="1"/>
    </row>
    <row r="19" spans="1:7" ht="15.5" x14ac:dyDescent="0.3">
      <c r="A19" s="142" t="s">
        <v>185</v>
      </c>
      <c r="B19" s="143"/>
      <c r="C19" s="143"/>
      <c r="D19" s="146" t="s">
        <v>22</v>
      </c>
      <c r="E19" s="147"/>
      <c r="G19" s="1"/>
    </row>
    <row r="20" spans="1:7" x14ac:dyDescent="0.3">
      <c r="E20" s="30"/>
    </row>
    <row r="21" spans="1:7" x14ac:dyDescent="0.3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4F837A91-EDCE-4C5F-97F9-6970856B1935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8D49-9EC3-46B6-9CD8-F77B67DE3266}">
  <sheetPr>
    <tabColor theme="3"/>
  </sheetPr>
  <dimension ref="A1:N19"/>
  <sheetViews>
    <sheetView showGridLines="0" rightToLeft="1" view="pageBreakPreview" zoomScaleNormal="100" zoomScaleSheetLayoutView="100" workbookViewId="0">
      <selection activeCell="F9" sqref="F9"/>
    </sheetView>
  </sheetViews>
  <sheetFormatPr defaultRowHeight="36" customHeight="1" x14ac:dyDescent="0.3"/>
  <cols>
    <col min="1" max="1" width="5.75" customWidth="1"/>
    <col min="2" max="2" width="31.75" customWidth="1"/>
    <col min="3" max="3" width="22.83203125" customWidth="1"/>
    <col min="4" max="4" width="21.4140625" customWidth="1"/>
    <col min="5" max="8" width="15.58203125" customWidth="1"/>
    <col min="9" max="9" width="9.4140625" customWidth="1"/>
  </cols>
  <sheetData>
    <row r="1" spans="1:14" ht="42.65" customHeight="1" x14ac:dyDescent="0.3">
      <c r="A1" s="81"/>
      <c r="B1" s="81"/>
      <c r="C1" s="81"/>
      <c r="D1" s="81"/>
      <c r="E1" s="81"/>
      <c r="F1" s="81"/>
      <c r="G1" s="81"/>
      <c r="H1" s="81"/>
    </row>
    <row r="2" spans="1:14" ht="36" customHeight="1" x14ac:dyDescent="0.3">
      <c r="A2" s="136" t="s">
        <v>250</v>
      </c>
      <c r="B2" s="136"/>
      <c r="C2" s="136"/>
      <c r="D2" s="136"/>
      <c r="E2" s="81"/>
      <c r="F2" s="81"/>
      <c r="G2" s="81"/>
      <c r="H2" s="81"/>
      <c r="I2" s="102"/>
      <c r="J2" s="102"/>
      <c r="K2" s="102"/>
      <c r="L2" s="102"/>
      <c r="M2" s="102"/>
      <c r="N2" s="102"/>
    </row>
    <row r="3" spans="1:14" ht="14" x14ac:dyDescent="0.3">
      <c r="A3" s="108" t="s">
        <v>180</v>
      </c>
      <c r="B3" s="108"/>
      <c r="C3" s="109"/>
      <c r="D3" s="109"/>
      <c r="E3" s="109"/>
      <c r="F3" s="109"/>
      <c r="G3" s="109"/>
      <c r="H3" s="108"/>
      <c r="I3" s="94"/>
      <c r="J3" s="94"/>
      <c r="K3" s="94"/>
      <c r="L3" s="94"/>
      <c r="M3" s="94"/>
      <c r="N3" s="94"/>
    </row>
    <row r="4" spans="1:14" ht="35.25" customHeight="1" x14ac:dyDescent="0.3">
      <c r="A4" s="140" t="s">
        <v>61</v>
      </c>
      <c r="B4" s="141"/>
      <c r="C4" s="88" t="s">
        <v>249</v>
      </c>
      <c r="D4" s="88" t="s">
        <v>170</v>
      </c>
      <c r="E4" s="94"/>
      <c r="F4" s="94"/>
      <c r="G4" s="94"/>
      <c r="H4" s="94"/>
      <c r="I4" s="94"/>
      <c r="J4" s="94"/>
    </row>
    <row r="5" spans="1:14" ht="16" customHeight="1" x14ac:dyDescent="0.3">
      <c r="A5" s="19">
        <v>1</v>
      </c>
      <c r="B5" s="20" t="s">
        <v>66</v>
      </c>
      <c r="C5" s="103">
        <v>24790</v>
      </c>
      <c r="D5" s="116">
        <f>C5/$C$17</f>
        <v>0.14003197180154889</v>
      </c>
      <c r="E5" s="94"/>
      <c r="F5" s="94"/>
      <c r="G5" s="94"/>
      <c r="H5" s="94"/>
      <c r="I5" s="94"/>
      <c r="J5" s="94"/>
    </row>
    <row r="6" spans="1:14" ht="16" customHeight="1" x14ac:dyDescent="0.3">
      <c r="A6" s="21">
        <v>2</v>
      </c>
      <c r="B6" s="22" t="s">
        <v>67</v>
      </c>
      <c r="C6" s="98">
        <v>114684</v>
      </c>
      <c r="D6" s="114">
        <f t="shared" ref="D6:D16" si="0">C6/$C$17</f>
        <v>0.64781874360987624</v>
      </c>
      <c r="E6" s="94"/>
      <c r="F6" s="94"/>
      <c r="G6" s="94"/>
      <c r="H6" s="94"/>
      <c r="I6" s="94"/>
      <c r="J6" s="94"/>
    </row>
    <row r="7" spans="1:14" ht="16" customHeight="1" x14ac:dyDescent="0.3">
      <c r="A7" s="55">
        <v>3</v>
      </c>
      <c r="B7" s="56" t="s">
        <v>68</v>
      </c>
      <c r="C7" s="96">
        <v>397</v>
      </c>
      <c r="D7" s="113">
        <f t="shared" si="0"/>
        <v>2.2425450909727674E-3</v>
      </c>
      <c r="E7" s="94"/>
      <c r="F7" s="94"/>
      <c r="G7" s="94"/>
      <c r="H7" s="94"/>
      <c r="I7" s="94"/>
      <c r="J7" s="94"/>
    </row>
    <row r="8" spans="1:14" ht="16" customHeight="1" x14ac:dyDescent="0.3">
      <c r="A8" s="21">
        <v>4</v>
      </c>
      <c r="B8" s="22" t="s">
        <v>69</v>
      </c>
      <c r="C8" s="98">
        <v>4276</v>
      </c>
      <c r="D8" s="114">
        <f t="shared" si="0"/>
        <v>2.4153961735515247E-2</v>
      </c>
      <c r="E8" s="94"/>
      <c r="F8" s="94"/>
      <c r="G8" s="94"/>
      <c r="H8" s="94"/>
      <c r="I8" s="94"/>
      <c r="J8" s="94"/>
    </row>
    <row r="9" spans="1:14" ht="16" customHeight="1" x14ac:dyDescent="0.3">
      <c r="A9" s="19">
        <v>5</v>
      </c>
      <c r="B9" s="20" t="s">
        <v>70</v>
      </c>
      <c r="C9" s="96">
        <v>653</v>
      </c>
      <c r="D9" s="113">
        <f t="shared" si="0"/>
        <v>3.6886195073179274E-3</v>
      </c>
      <c r="E9" s="94"/>
      <c r="F9" s="94"/>
      <c r="G9" s="94"/>
      <c r="H9" s="94"/>
      <c r="I9" s="94"/>
      <c r="J9" s="94"/>
    </row>
    <row r="10" spans="1:14" ht="16" customHeight="1" x14ac:dyDescent="0.3">
      <c r="A10" s="21">
        <v>6</v>
      </c>
      <c r="B10" s="22" t="s">
        <v>71</v>
      </c>
      <c r="C10" s="98">
        <v>251</v>
      </c>
      <c r="D10" s="114">
        <f t="shared" si="0"/>
        <v>1.4178307754009185E-3</v>
      </c>
      <c r="E10" s="94"/>
      <c r="F10" s="94"/>
      <c r="G10" s="94"/>
      <c r="H10" s="94"/>
      <c r="I10" s="94"/>
      <c r="J10" s="94"/>
    </row>
    <row r="11" spans="1:14" ht="16" customHeight="1" x14ac:dyDescent="0.3">
      <c r="A11" s="19">
        <v>7</v>
      </c>
      <c r="B11" s="20" t="s">
        <v>72</v>
      </c>
      <c r="C11" s="96">
        <v>1638</v>
      </c>
      <c r="D11" s="113">
        <f t="shared" si="0"/>
        <v>9.252616773333484E-3</v>
      </c>
      <c r="E11" s="94"/>
      <c r="F11" s="94"/>
      <c r="G11" s="94"/>
      <c r="H11" s="94"/>
      <c r="I11" s="94"/>
      <c r="J11" s="94"/>
    </row>
    <row r="12" spans="1:14" ht="16" customHeight="1" x14ac:dyDescent="0.3">
      <c r="A12" s="21">
        <v>8</v>
      </c>
      <c r="B12" s="22" t="s">
        <v>73</v>
      </c>
      <c r="C12" s="98">
        <v>3647</v>
      </c>
      <c r="D12" s="114">
        <f t="shared" si="0"/>
        <v>2.060091170472968E-2</v>
      </c>
      <c r="E12" s="94"/>
      <c r="F12" s="94"/>
      <c r="G12" s="94"/>
      <c r="H12" s="94"/>
      <c r="I12" s="94"/>
      <c r="J12" s="94"/>
    </row>
    <row r="13" spans="1:14" ht="16" customHeight="1" x14ac:dyDescent="0.3">
      <c r="A13" s="19">
        <v>9</v>
      </c>
      <c r="B13" s="20" t="s">
        <v>74</v>
      </c>
      <c r="C13" s="96">
        <v>384</v>
      </c>
      <c r="D13" s="113">
        <f t="shared" si="0"/>
        <v>2.1691116245177396E-3</v>
      </c>
      <c r="E13" s="94"/>
      <c r="F13" s="94"/>
      <c r="G13" s="94"/>
      <c r="H13" s="94"/>
      <c r="I13" s="94"/>
      <c r="J13" s="94"/>
    </row>
    <row r="14" spans="1:14" ht="16" customHeight="1" x14ac:dyDescent="0.3">
      <c r="A14" s="21">
        <v>10</v>
      </c>
      <c r="B14" s="22" t="s">
        <v>75</v>
      </c>
      <c r="C14" s="98">
        <v>5643</v>
      </c>
      <c r="D14" s="114">
        <f t="shared" si="0"/>
        <v>3.187577316967085E-2</v>
      </c>
      <c r="E14" s="94"/>
      <c r="F14" s="94"/>
      <c r="G14" s="94"/>
      <c r="H14" s="94"/>
      <c r="I14" s="94"/>
      <c r="J14" s="94"/>
    </row>
    <row r="15" spans="1:14" ht="16" customHeight="1" x14ac:dyDescent="0.3">
      <c r="A15" s="19">
        <v>11</v>
      </c>
      <c r="B15" s="20" t="s">
        <v>76</v>
      </c>
      <c r="C15" s="96">
        <v>3403</v>
      </c>
      <c r="D15" s="113">
        <f t="shared" si="0"/>
        <v>1.9222622026650701E-2</v>
      </c>
      <c r="E15" s="94"/>
      <c r="F15" s="94"/>
      <c r="G15" s="94"/>
      <c r="H15" s="94"/>
      <c r="I15" s="94"/>
      <c r="J15" s="94"/>
    </row>
    <row r="16" spans="1:14" ht="16" customHeight="1" x14ac:dyDescent="0.3">
      <c r="A16" s="21">
        <v>12</v>
      </c>
      <c r="B16" s="22" t="s">
        <v>77</v>
      </c>
      <c r="C16" s="98">
        <v>17265</v>
      </c>
      <c r="D16" s="114">
        <f t="shared" si="0"/>
        <v>9.7525292180465573E-2</v>
      </c>
      <c r="E16" s="94"/>
      <c r="F16" s="94"/>
      <c r="G16" s="94"/>
      <c r="H16" s="94"/>
      <c r="I16" s="94"/>
      <c r="J16" s="94"/>
    </row>
    <row r="17" spans="1:14" ht="20.149999999999999" customHeight="1" x14ac:dyDescent="0.3">
      <c r="A17" s="160" t="s">
        <v>64</v>
      </c>
      <c r="B17" s="161"/>
      <c r="C17" s="100">
        <v>177031</v>
      </c>
      <c r="D17" s="117">
        <f>C17/$C$17</f>
        <v>1</v>
      </c>
      <c r="E17" s="94"/>
      <c r="F17" s="94"/>
      <c r="G17" s="94"/>
      <c r="H17" s="94"/>
      <c r="I17" s="94"/>
      <c r="J17" s="94"/>
    </row>
    <row r="18" spans="1:14" ht="15.65" customHeight="1" x14ac:dyDescent="0.3">
      <c r="A18" s="164" t="s">
        <v>184</v>
      </c>
      <c r="B18" s="164"/>
      <c r="C18" s="164"/>
      <c r="D18" s="86" t="s">
        <v>22</v>
      </c>
      <c r="E18" s="82"/>
      <c r="F18" s="101"/>
      <c r="J18" s="94"/>
      <c r="K18" s="94"/>
      <c r="L18" s="94"/>
      <c r="M18" s="94"/>
      <c r="N18" s="94"/>
    </row>
    <row r="19" spans="1:14" ht="14" x14ac:dyDescent="0.3">
      <c r="A19" s="111"/>
      <c r="B19" s="111"/>
      <c r="C19" s="111"/>
      <c r="D19" s="111"/>
      <c r="E19" s="111"/>
      <c r="F19" s="111"/>
      <c r="G19" s="111"/>
      <c r="H19" s="111"/>
      <c r="I19" s="94"/>
      <c r="J19" s="94"/>
      <c r="K19" s="94"/>
      <c r="L19" s="94"/>
      <c r="M19" s="94"/>
      <c r="N19" s="94"/>
    </row>
  </sheetData>
  <mergeCells count="4">
    <mergeCell ref="A4:B4"/>
    <mergeCell ref="A17:B17"/>
    <mergeCell ref="A2:D2"/>
    <mergeCell ref="A18:C18"/>
  </mergeCells>
  <hyperlinks>
    <hyperlink ref="D18" location="'القائمة الرئيسية'!A1" display="العودة للقائمة الرئيسية" xr:uid="{16CD2E1C-6CB6-44EC-A18A-AA2C013BEDA6}"/>
  </hyperlinks>
  <pageMargins left="0.7" right="0.7" top="0.75" bottom="0.75" header="0.3" footer="0.3"/>
  <pageSetup scale="51" orientation="portrait" horizontalDpi="4294967295" verticalDpi="4294967295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7502-B714-4DA2-B836-3188FCE6B67C}">
  <sheetPr>
    <tabColor theme="3"/>
  </sheetPr>
  <dimension ref="A1:O30"/>
  <sheetViews>
    <sheetView showGridLines="0" rightToLeft="1" view="pageBreakPreview" zoomScaleNormal="100" zoomScaleSheetLayoutView="100" workbookViewId="0">
      <selection activeCell="E7" sqref="E7"/>
    </sheetView>
  </sheetViews>
  <sheetFormatPr defaultColWidth="14.83203125" defaultRowHeight="36" customHeight="1" x14ac:dyDescent="0.3"/>
  <cols>
    <col min="1" max="1" width="6.4140625" customWidth="1"/>
    <col min="2" max="2" width="25.4140625" customWidth="1"/>
    <col min="3" max="3" width="22.1640625" customWidth="1"/>
    <col min="4" max="4" width="19.58203125" customWidth="1"/>
    <col min="5" max="8" width="15.58203125" customWidth="1"/>
  </cols>
  <sheetData>
    <row r="1" spans="1:8" ht="46" customHeight="1" x14ac:dyDescent="0.75">
      <c r="A1" s="112"/>
      <c r="B1" s="112"/>
      <c r="C1" s="112"/>
      <c r="D1" s="112"/>
      <c r="E1" s="112"/>
      <c r="F1" s="112"/>
      <c r="G1" s="112"/>
      <c r="H1" s="112"/>
    </row>
    <row r="2" spans="1:8" ht="36" customHeight="1" x14ac:dyDescent="0.3">
      <c r="A2" s="167" t="s">
        <v>248</v>
      </c>
      <c r="B2" s="167"/>
      <c r="C2" s="167"/>
      <c r="D2" s="167"/>
      <c r="E2" s="130"/>
      <c r="F2" s="130"/>
      <c r="G2" s="130"/>
      <c r="H2" s="130"/>
    </row>
    <row r="3" spans="1:8" ht="21" x14ac:dyDescent="0.75">
      <c r="A3" s="108" t="s">
        <v>171</v>
      </c>
      <c r="B3" s="108"/>
      <c r="C3" s="108"/>
      <c r="D3" s="108"/>
      <c r="E3" s="112"/>
      <c r="F3" s="112"/>
      <c r="G3" s="112"/>
      <c r="H3" s="112"/>
    </row>
    <row r="4" spans="1:8" ht="35.25" customHeight="1" x14ac:dyDescent="0.3">
      <c r="A4" s="140" t="s">
        <v>29</v>
      </c>
      <c r="B4" s="141"/>
      <c r="C4" s="88" t="s">
        <v>249</v>
      </c>
      <c r="D4" s="95" t="s">
        <v>181</v>
      </c>
      <c r="E4" s="130"/>
      <c r="F4" s="130"/>
      <c r="G4" s="130"/>
      <c r="H4" s="130"/>
    </row>
    <row r="5" spans="1:8" ht="16" customHeight="1" x14ac:dyDescent="0.75">
      <c r="A5" s="96">
        <v>1</v>
      </c>
      <c r="B5" s="106" t="s">
        <v>32</v>
      </c>
      <c r="C5" s="97">
        <v>44944</v>
      </c>
      <c r="D5" s="113">
        <f t="shared" ref="D5:D18" si="0">C5/$C$18</f>
        <v>0.25387643971959711</v>
      </c>
      <c r="E5" s="112"/>
      <c r="F5" s="112"/>
      <c r="G5" s="112"/>
      <c r="H5" s="112"/>
    </row>
    <row r="6" spans="1:8" ht="16" customHeight="1" x14ac:dyDescent="0.3">
      <c r="A6" s="98">
        <v>2</v>
      </c>
      <c r="B6" s="107" t="s">
        <v>33</v>
      </c>
      <c r="C6" s="99">
        <v>45570</v>
      </c>
      <c r="D6" s="114">
        <f t="shared" si="0"/>
        <v>0.25741254356581617</v>
      </c>
      <c r="E6" s="130"/>
      <c r="F6" s="130"/>
      <c r="G6" s="130"/>
      <c r="H6" s="130"/>
    </row>
    <row r="7" spans="1:8" ht="16" customHeight="1" x14ac:dyDescent="0.75">
      <c r="A7" s="96">
        <v>3</v>
      </c>
      <c r="B7" s="106" t="s">
        <v>34</v>
      </c>
      <c r="C7" s="97">
        <v>12883</v>
      </c>
      <c r="D7" s="113">
        <f t="shared" si="0"/>
        <v>7.2772565256932403E-2</v>
      </c>
      <c r="E7" s="112"/>
      <c r="F7" s="112"/>
      <c r="G7" s="112"/>
      <c r="H7" s="112"/>
    </row>
    <row r="8" spans="1:8" ht="16" customHeight="1" x14ac:dyDescent="0.3">
      <c r="A8" s="98">
        <v>4</v>
      </c>
      <c r="B8" s="107" t="s">
        <v>35</v>
      </c>
      <c r="C8" s="99">
        <v>8025</v>
      </c>
      <c r="D8" s="114">
        <f t="shared" si="0"/>
        <v>4.5331043715507453E-2</v>
      </c>
      <c r="E8" s="130"/>
      <c r="F8" s="130"/>
      <c r="G8" s="130"/>
      <c r="H8" s="130"/>
    </row>
    <row r="9" spans="1:8" ht="16" customHeight="1" x14ac:dyDescent="0.75">
      <c r="A9" s="96">
        <v>5</v>
      </c>
      <c r="B9" s="106" t="s">
        <v>36</v>
      </c>
      <c r="C9" s="97">
        <v>24778</v>
      </c>
      <c r="D9" s="113">
        <f t="shared" si="0"/>
        <v>0.1399641870632827</v>
      </c>
      <c r="E9" s="112"/>
      <c r="F9" s="112"/>
      <c r="G9" s="112"/>
      <c r="H9" s="112"/>
    </row>
    <row r="10" spans="1:8" ht="16" customHeight="1" x14ac:dyDescent="0.3">
      <c r="A10" s="98">
        <v>6</v>
      </c>
      <c r="B10" s="107" t="s">
        <v>37</v>
      </c>
      <c r="C10" s="99">
        <v>12938</v>
      </c>
      <c r="D10" s="114">
        <f t="shared" si="0"/>
        <v>7.308324530731905E-2</v>
      </c>
      <c r="E10" s="130"/>
      <c r="F10" s="130"/>
      <c r="G10" s="130"/>
      <c r="H10" s="130"/>
    </row>
    <row r="11" spans="1:8" ht="16" customHeight="1" x14ac:dyDescent="0.75">
      <c r="A11" s="96">
        <v>7</v>
      </c>
      <c r="B11" s="106" t="s">
        <v>38</v>
      </c>
      <c r="C11" s="97">
        <v>5504</v>
      </c>
      <c r="D11" s="113">
        <f t="shared" si="0"/>
        <v>3.1090599951420939E-2</v>
      </c>
      <c r="E11" s="112"/>
      <c r="F11" s="112"/>
      <c r="G11" s="112"/>
      <c r="H11" s="112"/>
    </row>
    <row r="12" spans="1:8" ht="16" customHeight="1" x14ac:dyDescent="0.3">
      <c r="A12" s="98">
        <v>8</v>
      </c>
      <c r="B12" s="107" t="s">
        <v>39</v>
      </c>
      <c r="C12" s="99">
        <v>3742</v>
      </c>
      <c r="D12" s="114">
        <f t="shared" si="0"/>
        <v>2.1137540882670267E-2</v>
      </c>
      <c r="E12" s="130"/>
      <c r="F12" s="130"/>
      <c r="G12" s="130"/>
      <c r="H12" s="130"/>
    </row>
    <row r="13" spans="1:8" ht="16" customHeight="1" x14ac:dyDescent="0.75">
      <c r="A13" s="96">
        <v>9</v>
      </c>
      <c r="B13" s="106" t="s">
        <v>40</v>
      </c>
      <c r="C13" s="97">
        <v>2126</v>
      </c>
      <c r="D13" s="113">
        <f t="shared" si="0"/>
        <v>1.2009196129491445E-2</v>
      </c>
      <c r="E13" s="112"/>
      <c r="F13" s="112"/>
      <c r="G13" s="112"/>
      <c r="H13" s="112"/>
    </row>
    <row r="14" spans="1:8" ht="16" customHeight="1" x14ac:dyDescent="0.3">
      <c r="A14" s="98">
        <v>10</v>
      </c>
      <c r="B14" s="107" t="s">
        <v>41</v>
      </c>
      <c r="C14" s="99">
        <v>8582</v>
      </c>
      <c r="D14" s="114">
        <f t="shared" si="0"/>
        <v>4.8477385316695945E-2</v>
      </c>
      <c r="E14" s="130"/>
      <c r="F14" s="130"/>
      <c r="G14" s="130"/>
      <c r="H14" s="130"/>
    </row>
    <row r="15" spans="1:8" ht="16" customHeight="1" x14ac:dyDescent="0.75">
      <c r="A15" s="96">
        <v>11</v>
      </c>
      <c r="B15" s="106" t="s">
        <v>42</v>
      </c>
      <c r="C15" s="97">
        <v>3645</v>
      </c>
      <c r="D15" s="113">
        <f t="shared" si="0"/>
        <v>2.0589614248351984E-2</v>
      </c>
      <c r="E15" s="112"/>
      <c r="F15" s="112"/>
      <c r="G15" s="112"/>
      <c r="H15" s="112"/>
    </row>
    <row r="16" spans="1:8" ht="16" customHeight="1" x14ac:dyDescent="0.3">
      <c r="A16" s="98">
        <v>12</v>
      </c>
      <c r="B16" s="107" t="s">
        <v>43</v>
      </c>
      <c r="C16" s="99">
        <v>1780</v>
      </c>
      <c r="D16" s="114">
        <f t="shared" si="0"/>
        <v>1.005473617614994E-2</v>
      </c>
      <c r="E16" s="130"/>
      <c r="F16" s="130"/>
      <c r="G16" s="130"/>
      <c r="H16" s="130"/>
    </row>
    <row r="17" spans="1:15" ht="16" customHeight="1" x14ac:dyDescent="0.75">
      <c r="A17" s="96">
        <v>13</v>
      </c>
      <c r="B17" s="106" t="s">
        <v>44</v>
      </c>
      <c r="C17" s="97">
        <v>2514</v>
      </c>
      <c r="D17" s="113">
        <f t="shared" si="0"/>
        <v>1.4200902666764577E-2</v>
      </c>
      <c r="E17" s="112"/>
      <c r="F17" s="112"/>
      <c r="G17" s="112"/>
      <c r="H17" s="112"/>
    </row>
    <row r="18" spans="1:15" ht="20.149999999999999" customHeight="1" x14ac:dyDescent="0.3">
      <c r="A18" s="165" t="s">
        <v>64</v>
      </c>
      <c r="B18" s="166"/>
      <c r="C18" s="100">
        <v>177031</v>
      </c>
      <c r="D18" s="115">
        <f t="shared" si="0"/>
        <v>1</v>
      </c>
      <c r="E18" s="130"/>
      <c r="F18" s="130"/>
      <c r="G18" s="130"/>
      <c r="H18" s="130"/>
    </row>
    <row r="19" spans="1:15" ht="15.65" customHeight="1" x14ac:dyDescent="0.75">
      <c r="A19" s="168" t="s">
        <v>184</v>
      </c>
      <c r="B19" s="168"/>
      <c r="C19" s="168"/>
      <c r="D19" s="125" t="s">
        <v>22</v>
      </c>
      <c r="E19" s="112"/>
      <c r="F19" s="112"/>
      <c r="G19" s="112"/>
      <c r="H19" s="112"/>
    </row>
    <row r="20" spans="1:15" ht="21" x14ac:dyDescent="0.3">
      <c r="A20" s="129"/>
      <c r="B20" s="129"/>
      <c r="C20" s="129"/>
      <c r="D20" s="129"/>
      <c r="E20" s="130"/>
      <c r="F20" s="130"/>
      <c r="G20" s="130"/>
      <c r="H20" s="130"/>
    </row>
    <row r="30" spans="1:15" ht="36" customHeight="1" x14ac:dyDescent="0.3">
      <c r="O30" s="93"/>
    </row>
  </sheetData>
  <mergeCells count="4">
    <mergeCell ref="A4:B4"/>
    <mergeCell ref="A18:B18"/>
    <mergeCell ref="A2:D2"/>
    <mergeCell ref="A19:C19"/>
  </mergeCells>
  <hyperlinks>
    <hyperlink ref="D19" location="'القائمة الرئيسية'!A1" display="العودة للقائمة الرئيسية" xr:uid="{F974CB5F-B88B-4064-BD3B-0E43D0D06CEE}"/>
  </hyperlinks>
  <pageMargins left="0.7" right="0.7" top="0.75" bottom="0.75" header="0.3" footer="0.3"/>
  <pageSetup scale="70" orientation="portrait" horizontalDpi="4294967295" verticalDpi="4294967295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3E8-1E47-4DA6-A281-F2885D089807}">
  <sheetPr>
    <tabColor theme="3" tint="0.79998168889431442"/>
  </sheetPr>
  <dimension ref="A1:L19"/>
  <sheetViews>
    <sheetView showGridLines="0" rightToLeft="1" view="pageBreakPreview" zoomScaleNormal="100" zoomScaleSheetLayoutView="100" workbookViewId="0">
      <selection activeCell="C22" sqref="C22"/>
    </sheetView>
  </sheetViews>
  <sheetFormatPr defaultColWidth="8.75" defaultRowHeight="14" x14ac:dyDescent="0.3"/>
  <cols>
    <col min="1" max="5" width="16.83203125" customWidth="1"/>
    <col min="6" max="10" width="14.1640625" customWidth="1"/>
    <col min="11" max="11" width="13.1640625" customWidth="1"/>
  </cols>
  <sheetData>
    <row r="1" spans="1:12" ht="42" customHeight="1" x14ac:dyDescent="0.3"/>
    <row r="2" spans="1:12" ht="46" customHeight="1" x14ac:dyDescent="0.3">
      <c r="A2" s="138" t="s">
        <v>6</v>
      </c>
      <c r="B2" s="136"/>
      <c r="C2" s="136"/>
      <c r="D2" s="136"/>
      <c r="E2" s="136"/>
      <c r="F2" s="81"/>
      <c r="G2" s="81"/>
      <c r="H2" s="81"/>
      <c r="I2" s="81"/>
      <c r="J2" s="81"/>
    </row>
    <row r="3" spans="1:12" x14ac:dyDescent="0.3">
      <c r="A3" s="17" t="s">
        <v>27</v>
      </c>
      <c r="J3" s="42"/>
    </row>
    <row r="4" spans="1:12" ht="45" customHeight="1" x14ac:dyDescent="0.3">
      <c r="A4" s="88" t="s">
        <v>134</v>
      </c>
      <c r="B4" s="84" t="s">
        <v>124</v>
      </c>
      <c r="C4" s="84" t="s">
        <v>125</v>
      </c>
      <c r="D4" s="84" t="s">
        <v>126</v>
      </c>
      <c r="E4" s="87" t="s">
        <v>127</v>
      </c>
    </row>
    <row r="5" spans="1:12" ht="16" customHeight="1" x14ac:dyDescent="0.3">
      <c r="A5" s="27" t="s">
        <v>97</v>
      </c>
      <c r="B5" s="27">
        <v>239740</v>
      </c>
      <c r="C5" s="27">
        <v>660792</v>
      </c>
      <c r="D5" s="27">
        <v>900532</v>
      </c>
      <c r="E5" s="24">
        <v>0.13069052515624097</v>
      </c>
    </row>
    <row r="6" spans="1:12" ht="16" customHeight="1" x14ac:dyDescent="0.3">
      <c r="A6" s="28" t="s">
        <v>98</v>
      </c>
      <c r="B6" s="28">
        <v>242113</v>
      </c>
      <c r="C6" s="28">
        <v>670084</v>
      </c>
      <c r="D6" s="28">
        <v>912197</v>
      </c>
      <c r="E6" s="23">
        <v>0.13173141328024537</v>
      </c>
    </row>
    <row r="7" spans="1:12" ht="16" customHeight="1" x14ac:dyDescent="0.3">
      <c r="A7" s="27" t="s">
        <v>99</v>
      </c>
      <c r="B7" s="27">
        <v>243949</v>
      </c>
      <c r="C7" s="27">
        <v>675223</v>
      </c>
      <c r="D7" s="27">
        <v>919172</v>
      </c>
      <c r="E7" s="24">
        <v>0.13345815581849751</v>
      </c>
      <c r="K7" s="3"/>
      <c r="L7" s="9"/>
    </row>
    <row r="8" spans="1:12" ht="16" customHeight="1" x14ac:dyDescent="0.3">
      <c r="A8" s="28" t="s">
        <v>100</v>
      </c>
      <c r="B8" s="28">
        <v>244898</v>
      </c>
      <c r="C8" s="28">
        <v>684506</v>
      </c>
      <c r="D8" s="28">
        <v>929404</v>
      </c>
      <c r="E8" s="23">
        <v>0.13345757065818525</v>
      </c>
      <c r="H8" s="9"/>
      <c r="L8" s="9"/>
    </row>
    <row r="9" spans="1:12" ht="16" customHeight="1" x14ac:dyDescent="0.3">
      <c r="A9" s="27" t="s">
        <v>10</v>
      </c>
      <c r="B9" s="27">
        <v>247713</v>
      </c>
      <c r="C9" s="27">
        <v>696586</v>
      </c>
      <c r="D9" s="27">
        <v>944299</v>
      </c>
      <c r="E9" s="24">
        <v>0.13437375238139615</v>
      </c>
    </row>
    <row r="10" spans="1:12" ht="16" customHeight="1" x14ac:dyDescent="0.3">
      <c r="A10" s="28" t="s">
        <v>11</v>
      </c>
      <c r="B10" s="28">
        <v>245905</v>
      </c>
      <c r="C10" s="28">
        <v>713270</v>
      </c>
      <c r="D10" s="28">
        <v>959175</v>
      </c>
      <c r="E10" s="23">
        <v>0.13355122892068705</v>
      </c>
    </row>
    <row r="11" spans="1:12" ht="16" customHeight="1" x14ac:dyDescent="0.3">
      <c r="A11" s="27" t="s">
        <v>12</v>
      </c>
      <c r="B11" s="27">
        <v>240771</v>
      </c>
      <c r="C11" s="27">
        <v>707858</v>
      </c>
      <c r="D11" s="27">
        <v>948629</v>
      </c>
      <c r="E11" s="24">
        <v>0.132891783826976</v>
      </c>
    </row>
    <row r="12" spans="1:12" ht="16" customHeight="1" x14ac:dyDescent="0.3">
      <c r="A12" s="28" t="s">
        <v>13</v>
      </c>
      <c r="B12" s="28">
        <v>242073</v>
      </c>
      <c r="C12" s="28">
        <v>724458</v>
      </c>
      <c r="D12" s="28">
        <v>966531</v>
      </c>
      <c r="E12" s="23">
        <v>0.13301073633437521</v>
      </c>
    </row>
    <row r="13" spans="1:12" ht="16" customHeight="1" x14ac:dyDescent="0.3">
      <c r="A13" s="27" t="s">
        <v>14</v>
      </c>
      <c r="B13" s="27">
        <v>243369</v>
      </c>
      <c r="C13" s="27">
        <v>739884</v>
      </c>
      <c r="D13" s="27">
        <v>983253</v>
      </c>
      <c r="E13" s="24">
        <v>0.13160498874653828</v>
      </c>
    </row>
    <row r="14" spans="1:12" ht="16" customHeight="1" x14ac:dyDescent="0.3">
      <c r="A14" s="28" t="s">
        <v>15</v>
      </c>
      <c r="B14" s="28">
        <v>247600</v>
      </c>
      <c r="C14" s="28">
        <v>749757</v>
      </c>
      <c r="D14" s="28">
        <v>997357</v>
      </c>
      <c r="E14" s="23">
        <v>0.13208008767171633</v>
      </c>
    </row>
    <row r="15" spans="1:12" ht="16" customHeight="1" x14ac:dyDescent="0.3">
      <c r="A15" s="27" t="s">
        <v>16</v>
      </c>
      <c r="B15" s="27">
        <v>245171</v>
      </c>
      <c r="C15" s="27">
        <v>764520</v>
      </c>
      <c r="D15" s="27">
        <v>1009691</v>
      </c>
      <c r="E15" s="24">
        <v>0.13274655315339048</v>
      </c>
    </row>
    <row r="16" spans="1:12" ht="16" customHeight="1" x14ac:dyDescent="0.3">
      <c r="A16" s="28" t="s">
        <v>17</v>
      </c>
      <c r="B16" s="28">
        <v>247481</v>
      </c>
      <c r="C16" s="28">
        <v>783093</v>
      </c>
      <c r="D16" s="28">
        <v>1030574</v>
      </c>
      <c r="E16" s="23">
        <v>0.13259600960241574</v>
      </c>
    </row>
    <row r="17" spans="1:7" ht="16" customHeight="1" x14ac:dyDescent="0.3">
      <c r="A17" s="27" t="s">
        <v>96</v>
      </c>
      <c r="B17" s="27">
        <v>250094</v>
      </c>
      <c r="C17" s="27">
        <v>797219</v>
      </c>
      <c r="D17" s="27">
        <f>SUM(B17:C17)</f>
        <v>1047313</v>
      </c>
      <c r="E17" s="24">
        <v>0.13296789021047195</v>
      </c>
    </row>
    <row r="18" spans="1:7" ht="28.5" customHeight="1" x14ac:dyDescent="0.3">
      <c r="A18" s="139" t="s">
        <v>185</v>
      </c>
      <c r="B18" s="139"/>
      <c r="C18" s="139"/>
      <c r="D18" s="139"/>
      <c r="E18" s="86" t="s">
        <v>22</v>
      </c>
      <c r="F18" s="82"/>
      <c r="G18" s="82"/>
    </row>
    <row r="19" spans="1:7" x14ac:dyDescent="0.3">
      <c r="A19" s="110"/>
      <c r="B19" s="110"/>
      <c r="C19" s="110"/>
    </row>
  </sheetData>
  <mergeCells count="2">
    <mergeCell ref="A2:E2"/>
    <mergeCell ref="A18:D18"/>
  </mergeCells>
  <phoneticPr fontId="32" type="noConversion"/>
  <hyperlinks>
    <hyperlink ref="E18" location="'القائمة الرئيسية'!A1" display="العودة للقائمة الرئيسية" xr:uid="{D48C61F5-8FA5-448F-BDF7-9F7C74644011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CEB3-6518-4C81-B9E3-7D9C50224C2F}">
  <sheetPr>
    <tabColor theme="3" tint="0.79998168889431442"/>
  </sheetPr>
  <dimension ref="A1:I25"/>
  <sheetViews>
    <sheetView showGridLines="0" rightToLeft="1" view="pageBreakPreview" topLeftCell="A4" zoomScaleNormal="100" zoomScaleSheetLayoutView="100" workbookViewId="0">
      <selection activeCell="B20" sqref="B20"/>
    </sheetView>
  </sheetViews>
  <sheetFormatPr defaultColWidth="8.75" defaultRowHeight="14" x14ac:dyDescent="0.3"/>
  <cols>
    <col min="1" max="1" width="34.25" customWidth="1"/>
    <col min="2" max="2" width="30.83203125" customWidth="1"/>
    <col min="3" max="5" width="16.83203125" customWidth="1"/>
    <col min="6" max="10" width="14.1640625" customWidth="1"/>
    <col min="11" max="11" width="13.1640625" customWidth="1"/>
  </cols>
  <sheetData>
    <row r="1" spans="1:9" ht="42" customHeight="1" x14ac:dyDescent="0.3"/>
    <row r="2" spans="1:9" ht="46" customHeight="1" x14ac:dyDescent="0.3">
      <c r="A2" s="138" t="s">
        <v>172</v>
      </c>
      <c r="B2" s="136"/>
      <c r="C2" s="81"/>
      <c r="D2" s="81"/>
      <c r="E2" s="81"/>
      <c r="F2" s="81"/>
      <c r="G2" s="81"/>
      <c r="H2" s="81"/>
      <c r="I2" s="81"/>
    </row>
    <row r="3" spans="1:9" x14ac:dyDescent="0.3">
      <c r="A3" s="17" t="s">
        <v>173</v>
      </c>
    </row>
    <row r="4" spans="1:9" ht="45" customHeight="1" x14ac:dyDescent="0.3">
      <c r="A4" s="88" t="s">
        <v>134</v>
      </c>
      <c r="B4" s="88" t="s">
        <v>249</v>
      </c>
    </row>
    <row r="5" spans="1:9" ht="16" customHeight="1" x14ac:dyDescent="0.3">
      <c r="A5" s="27" t="s">
        <v>174</v>
      </c>
      <c r="B5" s="104">
        <v>109681</v>
      </c>
    </row>
    <row r="6" spans="1:9" ht="16" customHeight="1" x14ac:dyDescent="0.3">
      <c r="A6" s="28" t="s">
        <v>175</v>
      </c>
      <c r="B6" s="105">
        <v>115366</v>
      </c>
    </row>
    <row r="7" spans="1:9" ht="16" customHeight="1" x14ac:dyDescent="0.3">
      <c r="A7" s="27" t="s">
        <v>176</v>
      </c>
      <c r="B7" s="104">
        <v>118087</v>
      </c>
    </row>
    <row r="8" spans="1:9" ht="16" customHeight="1" x14ac:dyDescent="0.3">
      <c r="A8" s="28" t="s">
        <v>177</v>
      </c>
      <c r="B8" s="105">
        <v>121779</v>
      </c>
    </row>
    <row r="9" spans="1:9" ht="16" customHeight="1" x14ac:dyDescent="0.3">
      <c r="A9" s="27" t="s">
        <v>97</v>
      </c>
      <c r="B9" s="104">
        <v>124977</v>
      </c>
    </row>
    <row r="10" spans="1:9" ht="16" customHeight="1" x14ac:dyDescent="0.3">
      <c r="A10" s="28" t="s">
        <v>98</v>
      </c>
      <c r="B10" s="105">
        <v>127767</v>
      </c>
    </row>
    <row r="11" spans="1:9" ht="16" customHeight="1" x14ac:dyDescent="0.3">
      <c r="A11" s="27" t="s">
        <v>99</v>
      </c>
      <c r="B11" s="104">
        <v>130379</v>
      </c>
    </row>
    <row r="12" spans="1:9" ht="16" customHeight="1" x14ac:dyDescent="0.3">
      <c r="A12" s="28" t="s">
        <v>100</v>
      </c>
      <c r="B12" s="105">
        <v>134098</v>
      </c>
    </row>
    <row r="13" spans="1:9" ht="16" customHeight="1" x14ac:dyDescent="0.3">
      <c r="A13" s="27" t="s">
        <v>10</v>
      </c>
      <c r="B13" s="104">
        <v>138267</v>
      </c>
    </row>
    <row r="14" spans="1:9" ht="16" customHeight="1" x14ac:dyDescent="0.3">
      <c r="A14" s="28" t="s">
        <v>11</v>
      </c>
      <c r="B14" s="105">
        <v>141585</v>
      </c>
      <c r="C14" s="82"/>
    </row>
    <row r="15" spans="1:9" ht="16" customHeight="1" x14ac:dyDescent="0.3">
      <c r="A15" s="27" t="s">
        <v>12</v>
      </c>
      <c r="B15" s="104">
        <v>147310</v>
      </c>
    </row>
    <row r="16" spans="1:9" ht="16" customHeight="1" x14ac:dyDescent="0.3">
      <c r="A16" s="28" t="s">
        <v>13</v>
      </c>
      <c r="B16" s="105">
        <v>154411</v>
      </c>
    </row>
    <row r="17" spans="1:8" ht="16" customHeight="1" x14ac:dyDescent="0.3">
      <c r="A17" s="27" t="s">
        <v>14</v>
      </c>
      <c r="B17" s="104">
        <v>162473</v>
      </c>
    </row>
    <row r="18" spans="1:8" ht="16" customHeight="1" x14ac:dyDescent="0.3">
      <c r="A18" s="28" t="s">
        <v>15</v>
      </c>
      <c r="B18" s="105">
        <v>165167</v>
      </c>
    </row>
    <row r="19" spans="1:8" ht="16" customHeight="1" x14ac:dyDescent="0.3">
      <c r="A19" s="27" t="s">
        <v>16</v>
      </c>
      <c r="B19" s="104">
        <v>168325</v>
      </c>
    </row>
    <row r="20" spans="1:8" ht="16" customHeight="1" x14ac:dyDescent="0.3">
      <c r="A20" s="28" t="s">
        <v>17</v>
      </c>
      <c r="B20" s="105">
        <v>172752</v>
      </c>
    </row>
    <row r="21" spans="1:8" ht="16" customHeight="1" x14ac:dyDescent="0.3">
      <c r="A21" s="27" t="s">
        <v>96</v>
      </c>
      <c r="B21" s="27">
        <v>177031</v>
      </c>
    </row>
    <row r="22" spans="1:8" ht="15.65" customHeight="1" x14ac:dyDescent="0.3">
      <c r="A22" s="139" t="s">
        <v>183</v>
      </c>
      <c r="B22" s="86" t="s">
        <v>22</v>
      </c>
      <c r="C22" s="82"/>
    </row>
    <row r="23" spans="1:8" x14ac:dyDescent="0.3">
      <c r="A23" s="137"/>
      <c r="B23" s="111"/>
      <c r="C23" s="111"/>
      <c r="E23" s="111"/>
      <c r="F23" s="111"/>
      <c r="G23" s="111"/>
      <c r="H23" s="111"/>
    </row>
    <row r="24" spans="1:8" x14ac:dyDescent="0.3">
      <c r="B24" s="9"/>
      <c r="C24" s="9"/>
      <c r="D24" s="9"/>
      <c r="E24" s="9"/>
    </row>
    <row r="25" spans="1:8" x14ac:dyDescent="0.3">
      <c r="F25" s="9"/>
    </row>
  </sheetData>
  <mergeCells count="2">
    <mergeCell ref="A2:B2"/>
    <mergeCell ref="A22:A23"/>
  </mergeCells>
  <phoneticPr fontId="32" type="noConversion"/>
  <hyperlinks>
    <hyperlink ref="B22" location="'القائمة الرئيسية'!A1" display="العودة للقائمة الرئيسية" xr:uid="{A829E737-8BAB-473D-B44E-7F4F4497082F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5B57-9FD3-49A0-A464-1D2308654555}">
  <sheetPr>
    <tabColor theme="3" tint="0.59999389629810485"/>
  </sheetPr>
  <dimension ref="A1:H21"/>
  <sheetViews>
    <sheetView showGridLines="0" rightToLeft="1" view="pageBreakPreview" zoomScaleNormal="100" zoomScaleSheetLayoutView="100" workbookViewId="0"/>
  </sheetViews>
  <sheetFormatPr defaultColWidth="8.75" defaultRowHeight="14" x14ac:dyDescent="0.3"/>
  <cols>
    <col min="1" max="1" width="5.58203125" customWidth="1"/>
    <col min="2" max="5" width="20.58203125" customWidth="1"/>
  </cols>
  <sheetData>
    <row r="1" spans="1:8" ht="41.15" customHeight="1" x14ac:dyDescent="0.3"/>
    <row r="2" spans="1:8" ht="46" customHeight="1" x14ac:dyDescent="0.3">
      <c r="A2" s="136" t="s">
        <v>117</v>
      </c>
      <c r="B2" s="136"/>
      <c r="C2" s="136"/>
      <c r="D2" s="136"/>
      <c r="E2" s="136"/>
    </row>
    <row r="3" spans="1:8" x14ac:dyDescent="0.3">
      <c r="A3" s="17" t="s">
        <v>28</v>
      </c>
    </row>
    <row r="4" spans="1:8" ht="35.15" customHeight="1" x14ac:dyDescent="0.3">
      <c r="A4" s="140" t="s">
        <v>29</v>
      </c>
      <c r="B4" s="141"/>
      <c r="C4" s="26" t="s">
        <v>161</v>
      </c>
      <c r="D4" s="26" t="s">
        <v>19</v>
      </c>
      <c r="E4" s="26" t="s">
        <v>162</v>
      </c>
      <c r="F4" s="144"/>
      <c r="G4" s="145"/>
      <c r="H4" s="145"/>
    </row>
    <row r="5" spans="1:8" ht="16" customHeight="1" x14ac:dyDescent="0.3">
      <c r="A5" s="19">
        <v>1</v>
      </c>
      <c r="B5" s="40" t="s">
        <v>32</v>
      </c>
      <c r="C5" s="27">
        <v>984</v>
      </c>
      <c r="D5" s="27">
        <v>256</v>
      </c>
      <c r="E5" s="27">
        <f t="shared" ref="E5:E17" si="0">SUM(C5:D5)</f>
        <v>1240</v>
      </c>
    </row>
    <row r="6" spans="1:8" ht="16" customHeight="1" x14ac:dyDescent="0.3">
      <c r="A6" s="21">
        <v>2</v>
      </c>
      <c r="B6" s="41" t="s">
        <v>33</v>
      </c>
      <c r="C6" s="28">
        <v>652</v>
      </c>
      <c r="D6" s="28">
        <v>1669</v>
      </c>
      <c r="E6" s="28">
        <f t="shared" si="0"/>
        <v>2321</v>
      </c>
    </row>
    <row r="7" spans="1:8" ht="16" customHeight="1" x14ac:dyDescent="0.3">
      <c r="A7" s="19">
        <v>3</v>
      </c>
      <c r="B7" s="40" t="s">
        <v>34</v>
      </c>
      <c r="C7" s="27">
        <v>189</v>
      </c>
      <c r="D7" s="27">
        <v>472</v>
      </c>
      <c r="E7" s="27">
        <f t="shared" si="0"/>
        <v>661</v>
      </c>
    </row>
    <row r="8" spans="1:8" ht="16" customHeight="1" x14ac:dyDescent="0.3">
      <c r="A8" s="21">
        <v>4</v>
      </c>
      <c r="B8" s="41" t="s">
        <v>35</v>
      </c>
      <c r="C8" s="28">
        <v>104</v>
      </c>
      <c r="D8" s="28">
        <v>32</v>
      </c>
      <c r="E8" s="28">
        <f t="shared" si="0"/>
        <v>136</v>
      </c>
    </row>
    <row r="9" spans="1:8" ht="16" customHeight="1" x14ac:dyDescent="0.3">
      <c r="A9" s="19">
        <v>5</v>
      </c>
      <c r="B9" s="40" t="s">
        <v>36</v>
      </c>
      <c r="C9" s="27">
        <v>390</v>
      </c>
      <c r="D9" s="27">
        <v>158</v>
      </c>
      <c r="E9" s="27">
        <f t="shared" si="0"/>
        <v>548</v>
      </c>
    </row>
    <row r="10" spans="1:8" ht="16" customHeight="1" x14ac:dyDescent="0.3">
      <c r="A10" s="21">
        <v>6</v>
      </c>
      <c r="B10" s="41" t="s">
        <v>37</v>
      </c>
      <c r="C10" s="28">
        <v>322</v>
      </c>
      <c r="D10" s="28">
        <v>111</v>
      </c>
      <c r="E10" s="28">
        <f t="shared" si="0"/>
        <v>433</v>
      </c>
    </row>
    <row r="11" spans="1:8" ht="16" customHeight="1" x14ac:dyDescent="0.3">
      <c r="A11" s="19">
        <v>7</v>
      </c>
      <c r="B11" s="40" t="s">
        <v>38</v>
      </c>
      <c r="C11" s="27">
        <v>89</v>
      </c>
      <c r="D11" s="27">
        <v>85</v>
      </c>
      <c r="E11" s="27">
        <f t="shared" si="0"/>
        <v>174</v>
      </c>
    </row>
    <row r="12" spans="1:8" ht="16" customHeight="1" x14ac:dyDescent="0.3">
      <c r="A12" s="21">
        <v>8</v>
      </c>
      <c r="B12" s="41" t="s">
        <v>39</v>
      </c>
      <c r="C12" s="28">
        <v>87</v>
      </c>
      <c r="D12" s="28">
        <v>14</v>
      </c>
      <c r="E12" s="28">
        <f t="shared" si="0"/>
        <v>101</v>
      </c>
    </row>
    <row r="13" spans="1:8" ht="16" customHeight="1" x14ac:dyDescent="0.3">
      <c r="A13" s="19">
        <v>9</v>
      </c>
      <c r="B13" s="40" t="s">
        <v>40</v>
      </c>
      <c r="C13" s="27">
        <v>28</v>
      </c>
      <c r="D13" s="27">
        <v>17</v>
      </c>
      <c r="E13" s="27">
        <f t="shared" si="0"/>
        <v>45</v>
      </c>
    </row>
    <row r="14" spans="1:8" ht="16" customHeight="1" x14ac:dyDescent="0.3">
      <c r="A14" s="21">
        <v>10</v>
      </c>
      <c r="B14" s="41" t="s">
        <v>41</v>
      </c>
      <c r="C14" s="28">
        <v>120</v>
      </c>
      <c r="D14" s="28">
        <v>85</v>
      </c>
      <c r="E14" s="28">
        <f t="shared" si="0"/>
        <v>205</v>
      </c>
    </row>
    <row r="15" spans="1:8" ht="16" customHeight="1" x14ac:dyDescent="0.3">
      <c r="A15" s="19">
        <v>11</v>
      </c>
      <c r="B15" s="40" t="s">
        <v>42</v>
      </c>
      <c r="C15" s="27">
        <v>69</v>
      </c>
      <c r="D15" s="27">
        <v>37</v>
      </c>
      <c r="E15" s="27">
        <f t="shared" si="0"/>
        <v>106</v>
      </c>
    </row>
    <row r="16" spans="1:8" ht="16" customHeight="1" x14ac:dyDescent="0.3">
      <c r="A16" s="21">
        <v>12</v>
      </c>
      <c r="B16" s="41" t="s">
        <v>43</v>
      </c>
      <c r="C16" s="28">
        <v>71</v>
      </c>
      <c r="D16" s="28">
        <v>14</v>
      </c>
      <c r="E16" s="28">
        <f t="shared" si="0"/>
        <v>85</v>
      </c>
    </row>
    <row r="17" spans="1:5" ht="16" customHeight="1" x14ac:dyDescent="0.3">
      <c r="A17" s="19">
        <v>13</v>
      </c>
      <c r="B17" s="40" t="s">
        <v>44</v>
      </c>
      <c r="C17" s="27">
        <v>54</v>
      </c>
      <c r="D17" s="27">
        <v>13</v>
      </c>
      <c r="E17" s="27">
        <f t="shared" si="0"/>
        <v>67</v>
      </c>
    </row>
    <row r="18" spans="1:5" ht="20.149999999999999" customHeight="1" x14ac:dyDescent="0.3">
      <c r="A18" s="140" t="s">
        <v>31</v>
      </c>
      <c r="B18" s="141"/>
      <c r="C18" s="49">
        <f>SUM(C5:C17)</f>
        <v>3159</v>
      </c>
      <c r="D18" s="49">
        <f>SUM(D5:D17)</f>
        <v>2963</v>
      </c>
      <c r="E18" s="49">
        <f>SUM(E5:E17)</f>
        <v>6122</v>
      </c>
    </row>
    <row r="19" spans="1:5" ht="15.65" customHeight="1" x14ac:dyDescent="0.3">
      <c r="A19" s="142" t="s">
        <v>21</v>
      </c>
      <c r="B19" s="143"/>
      <c r="C19" s="143"/>
      <c r="D19" s="143"/>
      <c r="E19" s="89" t="s">
        <v>22</v>
      </c>
    </row>
    <row r="20" spans="1:5" ht="14.15" customHeight="1" x14ac:dyDescent="0.5">
      <c r="A20" s="10"/>
      <c r="B20" s="13"/>
      <c r="C20" s="13"/>
      <c r="D20" s="13"/>
    </row>
    <row r="21" spans="1:5" x14ac:dyDescent="0.3">
      <c r="A21" s="8"/>
    </row>
  </sheetData>
  <mergeCells count="5">
    <mergeCell ref="A2:E2"/>
    <mergeCell ref="A4:B4"/>
    <mergeCell ref="A18:B18"/>
    <mergeCell ref="A19:D19"/>
    <mergeCell ref="F4:H4"/>
  </mergeCells>
  <hyperlinks>
    <hyperlink ref="E19" location="'القائمة الرئيسية'!A1" display="العودة للقائمة الرئيسية" xr:uid="{2142B7FC-FF55-4130-9D41-64F6FB99FA9E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6583-A3A5-4FB3-BA0A-3247ECBEC4F6}">
  <sheetPr>
    <tabColor theme="3" tint="0.59999389629810485"/>
  </sheetPr>
  <dimension ref="A1:I39"/>
  <sheetViews>
    <sheetView showGridLines="0" rightToLeft="1" view="pageBreakPreview" zoomScaleNormal="100" zoomScaleSheetLayoutView="100" workbookViewId="0">
      <selection activeCell="C4" sqref="C4"/>
    </sheetView>
  </sheetViews>
  <sheetFormatPr defaultColWidth="8.75" defaultRowHeight="14" x14ac:dyDescent="0.3"/>
  <cols>
    <col min="1" max="1" width="5.58203125" customWidth="1"/>
    <col min="2" max="5" width="20.58203125" customWidth="1"/>
  </cols>
  <sheetData>
    <row r="1" spans="1:9" ht="41.15" customHeight="1" x14ac:dyDescent="0.3"/>
    <row r="2" spans="1:9" ht="46" customHeight="1" x14ac:dyDescent="0.3">
      <c r="A2" s="136" t="s">
        <v>116</v>
      </c>
      <c r="B2" s="136"/>
      <c r="C2" s="136"/>
      <c r="D2" s="136"/>
      <c r="E2" s="136"/>
    </row>
    <row r="3" spans="1:9" x14ac:dyDescent="0.3">
      <c r="A3" s="17" t="s">
        <v>45</v>
      </c>
    </row>
    <row r="4" spans="1:9" ht="35.15" customHeight="1" x14ac:dyDescent="0.3">
      <c r="A4" s="140" t="s">
        <v>29</v>
      </c>
      <c r="B4" s="141"/>
      <c r="C4" s="26" t="s">
        <v>163</v>
      </c>
      <c r="D4" s="26" t="s">
        <v>164</v>
      </c>
      <c r="E4" s="26" t="s">
        <v>165</v>
      </c>
      <c r="F4" s="144"/>
      <c r="G4" s="145"/>
      <c r="H4" s="145"/>
      <c r="I4" s="145"/>
    </row>
    <row r="5" spans="1:9" ht="16" customHeight="1" x14ac:dyDescent="0.3">
      <c r="A5" s="19">
        <v>1</v>
      </c>
      <c r="B5" s="40" t="s">
        <v>32</v>
      </c>
      <c r="C5" s="27">
        <v>30707</v>
      </c>
      <c r="D5" s="27">
        <v>29149</v>
      </c>
      <c r="E5" s="27">
        <f>SUM(C5:D5)</f>
        <v>59856</v>
      </c>
    </row>
    <row r="6" spans="1:9" ht="16" customHeight="1" x14ac:dyDescent="0.3">
      <c r="A6" s="21">
        <v>2</v>
      </c>
      <c r="B6" s="41" t="s">
        <v>33</v>
      </c>
      <c r="C6" s="28">
        <v>26811</v>
      </c>
      <c r="D6" s="28">
        <v>365503</v>
      </c>
      <c r="E6" s="28">
        <f t="shared" ref="E6:E18" si="0">SUM(C6:D6)</f>
        <v>392314</v>
      </c>
    </row>
    <row r="7" spans="1:9" ht="16" customHeight="1" x14ac:dyDescent="0.3">
      <c r="A7" s="19">
        <v>3</v>
      </c>
      <c r="B7" s="40" t="s">
        <v>34</v>
      </c>
      <c r="C7" s="27">
        <v>8481</v>
      </c>
      <c r="D7" s="27">
        <v>71742</v>
      </c>
      <c r="E7" s="27">
        <f t="shared" si="0"/>
        <v>80223</v>
      </c>
    </row>
    <row r="8" spans="1:9" ht="16.5" customHeight="1" x14ac:dyDescent="0.3">
      <c r="A8" s="21">
        <v>4</v>
      </c>
      <c r="B8" s="41" t="s">
        <v>35</v>
      </c>
      <c r="C8" s="28">
        <v>3276</v>
      </c>
      <c r="D8" s="28">
        <v>2028</v>
      </c>
      <c r="E8" s="28">
        <f t="shared" si="0"/>
        <v>5304</v>
      </c>
    </row>
    <row r="9" spans="1:9" ht="16" customHeight="1" x14ac:dyDescent="0.3">
      <c r="A9" s="19">
        <v>5</v>
      </c>
      <c r="B9" s="40" t="s">
        <v>36</v>
      </c>
      <c r="C9" s="27">
        <v>15149</v>
      </c>
      <c r="D9" s="27">
        <v>17225</v>
      </c>
      <c r="E9" s="27">
        <f t="shared" si="0"/>
        <v>32374</v>
      </c>
    </row>
    <row r="10" spans="1:9" ht="16" customHeight="1" x14ac:dyDescent="0.3">
      <c r="A10" s="21">
        <v>6</v>
      </c>
      <c r="B10" s="41" t="s">
        <v>37</v>
      </c>
      <c r="C10" s="28">
        <v>9445</v>
      </c>
      <c r="D10" s="28">
        <v>5132</v>
      </c>
      <c r="E10" s="28">
        <f t="shared" si="0"/>
        <v>14577</v>
      </c>
    </row>
    <row r="11" spans="1:9" ht="16" customHeight="1" x14ac:dyDescent="0.3">
      <c r="A11" s="19">
        <v>7</v>
      </c>
      <c r="B11" s="40" t="s">
        <v>38</v>
      </c>
      <c r="C11" s="27">
        <v>3054</v>
      </c>
      <c r="D11" s="27">
        <v>5961</v>
      </c>
      <c r="E11" s="27">
        <f t="shared" si="0"/>
        <v>9015</v>
      </c>
    </row>
    <row r="12" spans="1:9" ht="16" customHeight="1" x14ac:dyDescent="0.3">
      <c r="A12" s="21">
        <v>8</v>
      </c>
      <c r="B12" s="41" t="s">
        <v>39</v>
      </c>
      <c r="C12" s="28">
        <v>2752</v>
      </c>
      <c r="D12" s="28">
        <v>1017</v>
      </c>
      <c r="E12" s="28">
        <f t="shared" si="0"/>
        <v>3769</v>
      </c>
    </row>
    <row r="13" spans="1:9" ht="16" customHeight="1" x14ac:dyDescent="0.3">
      <c r="A13" s="19">
        <v>9</v>
      </c>
      <c r="B13" s="40" t="s">
        <v>40</v>
      </c>
      <c r="C13" s="27">
        <v>786</v>
      </c>
      <c r="D13" s="27">
        <v>1029</v>
      </c>
      <c r="E13" s="27">
        <f t="shared" si="0"/>
        <v>1815</v>
      </c>
    </row>
    <row r="14" spans="1:9" ht="16" customHeight="1" x14ac:dyDescent="0.3">
      <c r="A14" s="21">
        <v>10</v>
      </c>
      <c r="B14" s="41" t="s">
        <v>41</v>
      </c>
      <c r="C14" s="28">
        <v>3672</v>
      </c>
      <c r="D14" s="28">
        <v>4309</v>
      </c>
      <c r="E14" s="28">
        <f t="shared" si="0"/>
        <v>7981</v>
      </c>
    </row>
    <row r="15" spans="1:9" ht="16" customHeight="1" x14ac:dyDescent="0.3">
      <c r="A15" s="19">
        <v>11</v>
      </c>
      <c r="B15" s="40" t="s">
        <v>42</v>
      </c>
      <c r="C15" s="27">
        <v>1902</v>
      </c>
      <c r="D15" s="27">
        <v>1750</v>
      </c>
      <c r="E15" s="27">
        <f t="shared" si="0"/>
        <v>3652</v>
      </c>
    </row>
    <row r="16" spans="1:9" ht="16" customHeight="1" x14ac:dyDescent="0.3">
      <c r="A16" s="21">
        <v>12</v>
      </c>
      <c r="B16" s="41" t="s">
        <v>43</v>
      </c>
      <c r="C16" s="28">
        <v>2226</v>
      </c>
      <c r="D16" s="28">
        <v>510</v>
      </c>
      <c r="E16" s="28">
        <f t="shared" si="0"/>
        <v>2736</v>
      </c>
    </row>
    <row r="17" spans="1:5" ht="16" customHeight="1" x14ac:dyDescent="0.3">
      <c r="A17" s="19">
        <v>13</v>
      </c>
      <c r="B17" s="40" t="s">
        <v>44</v>
      </c>
      <c r="C17" s="27">
        <v>1596</v>
      </c>
      <c r="D17" s="27">
        <v>650</v>
      </c>
      <c r="E17" s="27">
        <f t="shared" si="0"/>
        <v>2246</v>
      </c>
    </row>
    <row r="18" spans="1:5" ht="20.149999999999999" customHeight="1" x14ac:dyDescent="0.3">
      <c r="A18" s="140" t="s">
        <v>31</v>
      </c>
      <c r="B18" s="141"/>
      <c r="C18" s="49">
        <f>SUM(C5:C17)</f>
        <v>109857</v>
      </c>
      <c r="D18" s="49">
        <f>SUM(D5:D17)</f>
        <v>506005</v>
      </c>
      <c r="E18" s="49">
        <f t="shared" si="0"/>
        <v>615862</v>
      </c>
    </row>
    <row r="19" spans="1:5" ht="15.65" customHeight="1" x14ac:dyDescent="0.3">
      <c r="A19" s="142" t="s">
        <v>21</v>
      </c>
      <c r="B19" s="143"/>
      <c r="C19" s="143"/>
      <c r="D19" s="143"/>
      <c r="E19" s="89" t="s">
        <v>22</v>
      </c>
    </row>
    <row r="20" spans="1:5" ht="14.15" customHeight="1" x14ac:dyDescent="0.5">
      <c r="A20" s="10"/>
      <c r="B20" s="13"/>
      <c r="C20" s="13"/>
      <c r="D20" s="13"/>
    </row>
    <row r="21" spans="1:5" x14ac:dyDescent="0.3">
      <c r="A21" s="8"/>
      <c r="D21" s="1"/>
      <c r="E21" s="1"/>
    </row>
    <row r="37" spans="5:8" x14ac:dyDescent="0.3">
      <c r="E37" s="8"/>
      <c r="F37" s="9"/>
      <c r="G37" s="9"/>
      <c r="H37" s="9"/>
    </row>
    <row r="38" spans="5:8" x14ac:dyDescent="0.3">
      <c r="E38" s="8"/>
      <c r="F38" s="9"/>
      <c r="G38" s="9"/>
      <c r="H38" s="9"/>
    </row>
    <row r="39" spans="5:8" x14ac:dyDescent="0.3">
      <c r="E39" s="8"/>
      <c r="F39" s="9"/>
      <c r="G39" s="9"/>
      <c r="H39" s="9"/>
    </row>
  </sheetData>
  <mergeCells count="5">
    <mergeCell ref="A2:E2"/>
    <mergeCell ref="A4:B4"/>
    <mergeCell ref="A19:D19"/>
    <mergeCell ref="A18:B18"/>
    <mergeCell ref="F4:I4"/>
  </mergeCells>
  <hyperlinks>
    <hyperlink ref="E19" location="'القائمة الرئيسية'!A1" display="العودة للقائمة الرئيسية" xr:uid="{D767C945-963C-4D09-B8A7-8526F5E91921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54</vt:i4>
      </vt:variant>
    </vt:vector>
  </HeadingPairs>
  <TitlesOfParts>
    <vt:vector size="108" baseType="lpstr">
      <vt:lpstr>القائمة الرئيسية</vt:lpstr>
      <vt:lpstr>1.1</vt:lpstr>
      <vt:lpstr>1.2</vt:lpstr>
      <vt:lpstr>1.3</vt:lpstr>
      <vt:lpstr>1.4</vt:lpstr>
      <vt:lpstr>1.5</vt:lpstr>
      <vt:lpstr>1.6 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2.29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4.1</vt:lpstr>
      <vt:lpstr>4.2</vt:lpstr>
      <vt:lpstr>'1.1'!Print_Area</vt:lpstr>
      <vt:lpstr>'1.2'!Print_Area</vt:lpstr>
      <vt:lpstr>'1.3'!Print_Area</vt:lpstr>
      <vt:lpstr>'1.4'!Print_Area</vt:lpstr>
      <vt:lpstr>'1.5'!Print_Area</vt:lpstr>
      <vt:lpstr>'1.6 '!Print_Area</vt:lpstr>
      <vt:lpstr>'2.1'!Print_Area</vt:lpstr>
      <vt:lpstr>'2.10'!Print_Area</vt:lpstr>
      <vt:lpstr>'2.11'!Print_Area</vt:lpstr>
      <vt:lpstr>'2.12'!Print_Area</vt:lpstr>
      <vt:lpstr>'2.13'!Print_Area</vt:lpstr>
      <vt:lpstr>'2.14'!Print_Area</vt:lpstr>
      <vt:lpstr>'2.15'!Print_Area</vt:lpstr>
      <vt:lpstr>'2.16'!Print_Area</vt:lpstr>
      <vt:lpstr>'2.17'!Print_Area</vt:lpstr>
      <vt:lpstr>'2.18'!Print_Area</vt:lpstr>
      <vt:lpstr>'2.19'!Print_Area</vt:lpstr>
      <vt:lpstr>'2.2'!Print_Area</vt:lpstr>
      <vt:lpstr>'2.20'!Print_Area</vt:lpstr>
      <vt:lpstr>'2.21'!Print_Area</vt:lpstr>
      <vt:lpstr>'2.22'!Print_Area</vt:lpstr>
      <vt:lpstr>'2.23'!Print_Area</vt:lpstr>
      <vt:lpstr>'2.24'!Print_Area</vt:lpstr>
      <vt:lpstr>'2.25'!Print_Area</vt:lpstr>
      <vt:lpstr>'2.26'!Print_Area</vt:lpstr>
      <vt:lpstr>'2.27'!Print_Area</vt:lpstr>
      <vt:lpstr>'2.28'!Print_Area</vt:lpstr>
      <vt:lpstr>'2.29'!Print_Area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'3.11'!Print_Area</vt:lpstr>
      <vt:lpstr>'3.12'!Print_Area</vt:lpstr>
      <vt:lpstr>'3.13'!Print_Area</vt:lpstr>
      <vt:lpstr>'3.14'!Print_Area</vt:lpstr>
      <vt:lpstr>'3.15'!Print_Area</vt:lpstr>
      <vt:lpstr>'3.16'!Print_Area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'3.9'!Print_Area</vt:lpstr>
      <vt:lpstr>'4.1'!Print_Area</vt:lpstr>
      <vt:lpstr>'4.2'!Print_Area</vt:lpstr>
      <vt:lpstr>'القائمة الرئيسية'!Print_Area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شريفه الثويقب - Sharifah Al Thoiqep</cp:lastModifiedBy>
  <cp:revision/>
  <dcterms:created xsi:type="dcterms:W3CDTF">2023-02-13T05:52:20Z</dcterms:created>
  <dcterms:modified xsi:type="dcterms:W3CDTF">2026-06-29T11:13:01Z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b2f9b6-c019-4a1d-92bd-8b6b5e4cd113_Enabled">
    <vt:lpwstr>true</vt:lpwstr>
  </property>
  <property fmtid="{D5CDD505-2E9C-101B-9397-08002B2CF9AE}" pid="3" name="MSIP_Label_cdb2f9b6-c019-4a1d-92bd-8b6b5e4cd113_SetDate">
    <vt:lpwstr>2025-04-22T10:03:00Z</vt:lpwstr>
  </property>
  <property fmtid="{D5CDD505-2E9C-101B-9397-08002B2CF9AE}" pid="4" name="MSIP_Label_cdb2f9b6-c019-4a1d-92bd-8b6b5e4cd113_Method">
    <vt:lpwstr>Standard</vt:lpwstr>
  </property>
  <property fmtid="{D5CDD505-2E9C-101B-9397-08002B2CF9AE}" pid="5" name="MSIP_Label_cdb2f9b6-c019-4a1d-92bd-8b6b5e4cd113_Name">
    <vt:lpwstr>Confidential - Everyone Use Editable</vt:lpwstr>
  </property>
  <property fmtid="{D5CDD505-2E9C-101B-9397-08002B2CF9AE}" pid="6" name="MSIP_Label_cdb2f9b6-c019-4a1d-92bd-8b6b5e4cd113_SiteId">
    <vt:lpwstr>ff15e738-5482-43ed-8edb-d38d79c00011</vt:lpwstr>
  </property>
  <property fmtid="{D5CDD505-2E9C-101B-9397-08002B2CF9AE}" pid="7" name="MSIP_Label_cdb2f9b6-c019-4a1d-92bd-8b6b5e4cd113_ActionId">
    <vt:lpwstr>13e2d954-8012-4480-be1e-f52b4ad992ba</vt:lpwstr>
  </property>
  <property fmtid="{D5CDD505-2E9C-101B-9397-08002B2CF9AE}" pid="8" name="MSIP_Label_cdb2f9b6-c019-4a1d-92bd-8b6b5e4cd113_ContentBits">
    <vt:lpwstr>2</vt:lpwstr>
  </property>
  <property fmtid="{D5CDD505-2E9C-101B-9397-08002B2CF9AE}" pid="9" name="MSIP_Label_cdb2f9b6-c019-4a1d-92bd-8b6b5e4cd113_Tag">
    <vt:lpwstr>10, 3, 0, 1</vt:lpwstr>
  </property>
</Properties>
</file>