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8"/>
  <workbookPr/>
  <mc:AlternateContent xmlns:mc="http://schemas.openxmlformats.org/markup-compatibility/2006">
    <mc:Choice Requires="x15">
      <x15ac:absPath xmlns:x15ac="http://schemas.microsoft.com/office/spreadsheetml/2010/11/ac" url="C:\Users\admin\Desktop\IPI\مارس\"/>
    </mc:Choice>
  </mc:AlternateContent>
  <xr:revisionPtr revIDLastSave="0" documentId="13_ncr:1_{1BD1EEC8-6590-48B2-AA18-28D535034024}" xr6:coauthVersionLast="36" xr6:coauthVersionMax="36" xr10:uidLastSave="{00000000-0000-0000-0000-000000000000}"/>
  <bookViews>
    <workbookView xWindow="0" yWindow="460" windowWidth="37640" windowHeight="27020" activeTab="2" xr2:uid="{00000000-000D-0000-FFFF-FFFF00000000}"/>
  </bookViews>
  <sheets>
    <sheet name="IPI" sheetId="4" r:id="rId1"/>
    <sheet name="الرقم القياسي للإنتاج الصناعي" sheetId="3" r:id="rId2"/>
    <sheet name="Manufacturing production Index" sheetId="5" r:id="rId3"/>
    <sheet name="Manufacturing production Graph" sheetId="6" r:id="rId4"/>
  </sheets>
  <externalReferences>
    <externalReference r:id="rId5"/>
  </externalReferences>
  <definedNames>
    <definedName name="_xlnm._FilterDatabase" localSheetId="3" hidden="1">'Manufacturing production Graph'!$A$4:$C$17</definedName>
  </definedName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J17" i="5" l="1"/>
  <c r="AI17" i="5"/>
  <c r="AF17" i="5"/>
  <c r="AD17" i="5"/>
  <c r="AB17" i="5"/>
  <c r="Z17" i="5"/>
  <c r="X17" i="5"/>
  <c r="V17" i="5"/>
  <c r="T17" i="5"/>
  <c r="R17" i="5"/>
  <c r="P17" i="5"/>
  <c r="N17" i="5"/>
  <c r="L17" i="5"/>
  <c r="J17" i="5"/>
  <c r="H17" i="5"/>
  <c r="F17" i="5"/>
  <c r="D17" i="5"/>
  <c r="AJ16" i="5"/>
  <c r="AI16" i="5"/>
  <c r="AF16" i="5"/>
  <c r="AD16" i="5"/>
  <c r="AB16" i="5"/>
  <c r="Z16" i="5"/>
  <c r="X16" i="5"/>
  <c r="V16" i="5"/>
  <c r="T16" i="5"/>
  <c r="R16" i="5"/>
  <c r="P16" i="5"/>
  <c r="N16" i="5"/>
  <c r="L16" i="5"/>
  <c r="J16" i="5"/>
  <c r="H16" i="5"/>
  <c r="F16" i="5"/>
  <c r="D16" i="5"/>
  <c r="AJ15" i="5"/>
  <c r="AI15" i="5"/>
  <c r="AF15" i="5"/>
  <c r="AD15" i="5"/>
  <c r="AB15" i="5"/>
  <c r="Z15" i="5"/>
  <c r="X15" i="5"/>
  <c r="V15" i="5"/>
  <c r="T15" i="5"/>
  <c r="R15" i="5"/>
  <c r="P15" i="5"/>
  <c r="N15" i="5"/>
  <c r="L15" i="5"/>
  <c r="J15" i="5"/>
  <c r="H15" i="5"/>
  <c r="F15" i="5"/>
  <c r="D15" i="5"/>
  <c r="AJ14" i="5"/>
  <c r="AI14" i="5"/>
  <c r="AF14" i="5"/>
  <c r="AD14" i="5"/>
  <c r="AB14" i="5"/>
  <c r="Z14" i="5"/>
  <c r="X14" i="5"/>
  <c r="V14" i="5"/>
  <c r="T14" i="5"/>
  <c r="R14" i="5"/>
  <c r="P14" i="5"/>
  <c r="N14" i="5"/>
  <c r="L14" i="5"/>
  <c r="J14" i="5"/>
  <c r="H14" i="5"/>
  <c r="F14" i="5"/>
  <c r="D14" i="5"/>
  <c r="AJ13" i="5"/>
  <c r="AI13" i="5"/>
  <c r="AF13" i="5"/>
  <c r="AD13" i="5"/>
  <c r="AB13" i="5"/>
  <c r="Z13" i="5"/>
  <c r="X13" i="5"/>
  <c r="V13" i="5"/>
  <c r="T13" i="5"/>
  <c r="R13" i="5"/>
  <c r="P13" i="5"/>
  <c r="N13" i="5"/>
  <c r="L13" i="5"/>
  <c r="J13" i="5"/>
  <c r="H13" i="5"/>
  <c r="F13" i="5"/>
  <c r="D13" i="5"/>
  <c r="AJ12" i="5"/>
  <c r="AI12" i="5"/>
  <c r="AF12" i="5"/>
  <c r="AD12" i="5"/>
  <c r="AB12" i="5"/>
  <c r="Z12" i="5"/>
  <c r="X12" i="5"/>
  <c r="V12" i="5"/>
  <c r="T12" i="5"/>
  <c r="R12" i="5"/>
  <c r="P12" i="5"/>
  <c r="N12" i="5"/>
  <c r="L12" i="5"/>
  <c r="J12" i="5"/>
  <c r="H12" i="5"/>
  <c r="F12" i="5"/>
  <c r="D12" i="5"/>
  <c r="AJ11" i="5"/>
  <c r="AI11" i="5"/>
  <c r="AF11" i="5"/>
  <c r="AD11" i="5"/>
  <c r="AB11" i="5"/>
  <c r="Z11" i="5"/>
  <c r="X11" i="5"/>
  <c r="V11" i="5"/>
  <c r="T11" i="5"/>
  <c r="R11" i="5"/>
  <c r="P11" i="5"/>
  <c r="N11" i="5"/>
  <c r="L11" i="5"/>
  <c r="J11" i="5"/>
  <c r="H11" i="5"/>
  <c r="F11" i="5"/>
  <c r="D11" i="5"/>
  <c r="AJ10" i="5"/>
  <c r="AI10" i="5"/>
  <c r="AF10" i="5"/>
  <c r="AF18" i="5" s="1"/>
  <c r="AD10" i="5"/>
  <c r="AB10" i="5"/>
  <c r="Z10" i="5"/>
  <c r="X10" i="5"/>
  <c r="V10" i="5"/>
  <c r="T10" i="5"/>
  <c r="R10" i="5"/>
  <c r="P10" i="5"/>
  <c r="P18" i="5" s="1"/>
  <c r="N10" i="5"/>
  <c r="L10" i="5"/>
  <c r="J10" i="5"/>
  <c r="H10" i="5"/>
  <c r="F10" i="5"/>
  <c r="D10" i="5"/>
  <c r="AJ9" i="5"/>
  <c r="AI9" i="5"/>
  <c r="AF9" i="5"/>
  <c r="AD9" i="5"/>
  <c r="AB9" i="5"/>
  <c r="Z9" i="5"/>
  <c r="X9" i="5"/>
  <c r="V9" i="5"/>
  <c r="T9" i="5"/>
  <c r="R9" i="5"/>
  <c r="R18" i="5" s="1"/>
  <c r="P9" i="5"/>
  <c r="N9" i="5"/>
  <c r="L9" i="5"/>
  <c r="J9" i="5"/>
  <c r="H9" i="5"/>
  <c r="F9" i="5"/>
  <c r="D9" i="5"/>
  <c r="AJ8" i="5"/>
  <c r="AI8" i="5"/>
  <c r="AF8" i="5"/>
  <c r="AD8" i="5"/>
  <c r="AB8" i="5"/>
  <c r="Z8" i="5"/>
  <c r="X8" i="5"/>
  <c r="V8" i="5"/>
  <c r="T8" i="5"/>
  <c r="R8" i="5"/>
  <c r="P8" i="5"/>
  <c r="N8" i="5"/>
  <c r="L8" i="5"/>
  <c r="J8" i="5"/>
  <c r="H8" i="5"/>
  <c r="F8" i="5"/>
  <c r="D8" i="5"/>
  <c r="AJ7" i="5"/>
  <c r="AI7" i="5"/>
  <c r="AF7" i="5"/>
  <c r="AD7" i="5"/>
  <c r="AB7" i="5"/>
  <c r="Z7" i="5"/>
  <c r="X7" i="5"/>
  <c r="V7" i="5"/>
  <c r="T7" i="5"/>
  <c r="T18" i="5" s="1"/>
  <c r="R7" i="5"/>
  <c r="P7" i="5"/>
  <c r="N7" i="5"/>
  <c r="L7" i="5"/>
  <c r="J7" i="5"/>
  <c r="H7" i="5"/>
  <c r="F7" i="5"/>
  <c r="D7" i="5"/>
  <c r="D18" i="5" s="1"/>
  <c r="AJ6" i="5"/>
  <c r="AI6" i="5"/>
  <c r="AF6" i="5"/>
  <c r="AD6" i="5"/>
  <c r="AB6" i="5"/>
  <c r="Z6" i="5"/>
  <c r="X6" i="5"/>
  <c r="V6" i="5"/>
  <c r="V18" i="5" s="1"/>
  <c r="T6" i="5"/>
  <c r="R6" i="5"/>
  <c r="P6" i="5"/>
  <c r="N6" i="5"/>
  <c r="L6" i="5"/>
  <c r="J6" i="5"/>
  <c r="H6" i="5"/>
  <c r="F6" i="5"/>
  <c r="F18" i="5" s="1"/>
  <c r="D6" i="5"/>
  <c r="AJ5" i="5"/>
  <c r="AI5" i="5"/>
  <c r="AF5" i="5"/>
  <c r="AD5" i="5"/>
  <c r="AD18" i="5" s="1"/>
  <c r="AB5" i="5"/>
  <c r="AB18" i="5" s="1"/>
  <c r="Z5" i="5"/>
  <c r="Z18" i="5" s="1"/>
  <c r="X5" i="5"/>
  <c r="X18" i="5" s="1"/>
  <c r="V5" i="5"/>
  <c r="T5" i="5"/>
  <c r="R5" i="5"/>
  <c r="P5" i="5"/>
  <c r="N5" i="5"/>
  <c r="N18" i="5" s="1"/>
  <c r="L5" i="5"/>
  <c r="L18" i="5" s="1"/>
  <c r="J5" i="5"/>
  <c r="J18" i="5" s="1"/>
  <c r="H5" i="5"/>
  <c r="H18" i="5" s="1"/>
  <c r="F5" i="5"/>
  <c r="D5" i="5"/>
  <c r="AJ18" i="5" l="1"/>
  <c r="AI18" i="5"/>
  <c r="E25" i="4" l="1"/>
  <c r="E24" i="4"/>
  <c r="AC6" i="4"/>
  <c r="AB7" i="3"/>
  <c r="P7" i="3"/>
  <c r="O31" i="3"/>
  <c r="AC7" i="3"/>
  <c r="Q7" i="3"/>
  <c r="P31" i="3"/>
  <c r="C23" i="3"/>
  <c r="C24" i="3"/>
  <c r="C22" i="3"/>
  <c r="C21" i="3"/>
  <c r="B22" i="3"/>
  <c r="B23" i="3"/>
  <c r="B24" i="3"/>
  <c r="B21" i="3"/>
  <c r="P34" i="4"/>
  <c r="Q34" i="4"/>
  <c r="AB6" i="4"/>
  <c r="F24" i="4"/>
  <c r="Q6" i="4"/>
  <c r="F26" i="4"/>
  <c r="F27" i="4"/>
  <c r="F25" i="4"/>
  <c r="E26" i="4"/>
  <c r="E27" i="4"/>
  <c r="P6" i="4"/>
  <c r="AA7" i="3"/>
  <c r="O7" i="3"/>
  <c r="N31" i="3"/>
  <c r="Z7" i="3"/>
  <c r="N7" i="3"/>
  <c r="M31" i="3"/>
  <c r="Y7" i="3"/>
  <c r="M7" i="3"/>
  <c r="L31" i="3"/>
  <c r="X7" i="3"/>
  <c r="L7" i="3"/>
  <c r="K31" i="3"/>
  <c r="W7" i="3"/>
  <c r="K7" i="3"/>
  <c r="J31" i="3"/>
  <c r="V7" i="3"/>
  <c r="J7" i="3"/>
  <c r="I31" i="3"/>
  <c r="U7" i="3"/>
  <c r="I7" i="3"/>
  <c r="H31" i="3"/>
  <c r="T7" i="3"/>
  <c r="H7" i="3"/>
  <c r="G31" i="3"/>
  <c r="S7" i="3"/>
  <c r="G7" i="3"/>
  <c r="F31" i="3"/>
  <c r="R7" i="3"/>
  <c r="F7" i="3"/>
  <c r="E31" i="3"/>
  <c r="E7" i="3"/>
  <c r="D31" i="3"/>
  <c r="D7" i="3"/>
  <c r="C31" i="3"/>
  <c r="C7" i="3"/>
  <c r="B31" i="3"/>
  <c r="AA6" i="4"/>
  <c r="Z6" i="4"/>
  <c r="Y6" i="4"/>
  <c r="X6" i="4"/>
  <c r="W6" i="4"/>
  <c r="V6" i="4"/>
  <c r="U6" i="4"/>
  <c r="T6" i="4"/>
  <c r="S6" i="4"/>
  <c r="R6" i="4"/>
  <c r="O6" i="4"/>
  <c r="N6" i="4"/>
  <c r="M6" i="4"/>
  <c r="L6" i="4"/>
  <c r="K6" i="4"/>
  <c r="J6" i="4"/>
  <c r="I6" i="4"/>
  <c r="H6" i="4"/>
  <c r="G6" i="4"/>
  <c r="F6" i="4"/>
  <c r="E6" i="4"/>
  <c r="D6" i="4"/>
  <c r="C6" i="4"/>
  <c r="D34" i="4"/>
  <c r="E34" i="4"/>
  <c r="F34" i="4"/>
  <c r="G34" i="4"/>
  <c r="H34" i="4"/>
  <c r="I34" i="4"/>
  <c r="J34" i="4"/>
  <c r="K34" i="4"/>
  <c r="L34" i="4"/>
  <c r="M34" i="4"/>
  <c r="N34" i="4"/>
  <c r="O34" i="4"/>
  <c r="C34" i="4"/>
</calcChain>
</file>

<file path=xl/sharedStrings.xml><?xml version="1.0" encoding="utf-8"?>
<sst xmlns="http://schemas.openxmlformats.org/spreadsheetml/2006/main" count="254" uniqueCount="114">
  <si>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</si>
  <si>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</si>
  <si>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</si>
  <si>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</si>
  <si>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</si>
  <si>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</si>
  <si>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</si>
  <si>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</si>
  <si>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</si>
  <si>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</si>
  <si>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</si>
  <si>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</si>
  <si>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Mining and quarrying  </t>
  </si>
  <si>
    <t>Manufacturing</t>
  </si>
  <si>
    <t>Electricity and gas</t>
  </si>
  <si>
    <t>GENERAL INDEX</t>
  </si>
  <si>
    <t>weight</t>
  </si>
  <si>
    <t>الرقم القياسي العام للإنتاج الصناعي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</si>
  <si>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</si>
  <si>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</si>
  <si>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</si>
  <si>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</si>
  <si>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</si>
  <si>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</si>
  <si>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</si>
  <si>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</si>
  <si>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</si>
  <si>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</si>
  <si>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</si>
  <si>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</si>
  <si>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الرقم القياسي للإنتاج الصناعي حسب الأنشطة</t>
  </si>
  <si>
    <t>النشاط الاقتصادي</t>
  </si>
  <si>
    <t>التعدين واستغلال المحاجر</t>
  </si>
  <si>
    <t>الصناعة التحويلية</t>
  </si>
  <si>
    <t>إمدادات الكهرباء</t>
  </si>
  <si>
    <t>Economic activity</t>
  </si>
  <si>
    <t>الوزن</t>
  </si>
  <si>
    <t>الرقم القياسي العام</t>
  </si>
  <si>
    <t>التغير السنوي في الرقم القياسي للإنتاج الصناعي (%)</t>
  </si>
  <si>
    <t>Index of General Industrial Production (IPI)</t>
  </si>
  <si>
    <t>Index of Industrial Production (IPI) by activity</t>
  </si>
  <si>
    <t>IPI</t>
  </si>
  <si>
    <t>Annual Change in IPI (%)</t>
  </si>
  <si>
    <t xml:space="preserve">يناير  </t>
  </si>
  <si>
    <t>يوليه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</si>
  <si>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</si>
  <si>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</si>
  <si>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</si>
  <si>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</si>
  <si>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</si>
  <si>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</si>
  <si>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</si>
  <si>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</si>
  <si>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</si>
  <si>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</si>
  <si>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</si>
  <si>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</si>
  <si>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 xml:space="preserve">يناير </t>
  </si>
  <si>
    <t>الرقم القياسي للإنتاج الصناعي حسب الأنشطة الاقتصادية</t>
  </si>
  <si>
    <t>Mar</t>
  </si>
  <si>
    <t>Annual and Monthly Change in IPI by activity, March 2020</t>
  </si>
  <si>
    <t xml:space="preserve">Percent change in March 2020 compared to </t>
  </si>
  <si>
    <t>التغير السنوي والشهري في الرقم القياسي للإنتاج الصناعي مارس 2020</t>
  </si>
  <si>
    <t>نسبة التغير في شهر مارس 2020 مقارنة بـ</t>
  </si>
  <si>
    <t>مارس 2019</t>
  </si>
  <si>
    <t>فبراير 2020</t>
  </si>
  <si>
    <t>Manufacturing Production Index</t>
  </si>
  <si>
    <t>Weight</t>
  </si>
  <si>
    <t>monthly change</t>
  </si>
  <si>
    <t>yearly change</t>
  </si>
  <si>
    <t>Index</t>
  </si>
  <si>
    <t>Index * Weight</t>
  </si>
  <si>
    <t>Manufacture of coke and refined petroleum products</t>
  </si>
  <si>
    <t xml:space="preserve">صنع فحم الكوك والمنتجات النفطية المكررة </t>
  </si>
  <si>
    <t>Manufacture of chemicals and chemical products</t>
  </si>
  <si>
    <t>صُنع المواد الكيميائية والمنتجات الكيميائية</t>
  </si>
  <si>
    <t>Manufacture of food products</t>
  </si>
  <si>
    <t>صُنع المنتجات الغذائية</t>
  </si>
  <si>
    <t>Manufacture of other non-metallic mineral products</t>
  </si>
  <si>
    <t>صنع منتجات المعادن اللافلزية الأخرى</t>
  </si>
  <si>
    <t>Manufacture of fabricated metal products</t>
  </si>
  <si>
    <t xml:space="preserve">صنع منتجات المعادن المشكلة </t>
  </si>
  <si>
    <t>Manufacture of basic metals</t>
  </si>
  <si>
    <t>صنع الفلزات القاعدية</t>
  </si>
  <si>
    <t>Manufacture of electrical equipment</t>
  </si>
  <si>
    <t>صنع المعدات الكهربائية</t>
  </si>
  <si>
    <t>Manufacture of paper and paper products</t>
  </si>
  <si>
    <t>صُنع الورق ومنتجات الورق</t>
  </si>
  <si>
    <t>Manufacture of rubber and plastics products</t>
  </si>
  <si>
    <t>صنع منتجات المطاط واللدائن</t>
  </si>
  <si>
    <t>Manufacture of furniture</t>
  </si>
  <si>
    <t>صناعة الأثاث</t>
  </si>
  <si>
    <t>Manufacture of machinery and equipment n.e.c.</t>
  </si>
  <si>
    <t>صناعة الآلات والمعدات غير المصنفة في موضع أخر</t>
  </si>
  <si>
    <t>Manufacture of wearing apparel</t>
  </si>
  <si>
    <t>صُنع الملبوسات</t>
  </si>
  <si>
    <t>Manufacture of beverages</t>
  </si>
  <si>
    <t>صُنع المشروبات</t>
  </si>
  <si>
    <t>Manufacturing production Index</t>
  </si>
  <si>
    <t>الرقم القياسي للصناعة التحويلية</t>
  </si>
  <si>
    <t>annual change</t>
  </si>
  <si>
    <t>Manufacturing of rubber and plastics products</t>
  </si>
  <si>
    <t>Manufacturing of clothing</t>
  </si>
  <si>
    <t>Manufacturing of machinery and equipment n.e.c.</t>
  </si>
  <si>
    <t>Manufacturing of basic metals</t>
  </si>
  <si>
    <t>Manufacturing of coke and refined petroleum products</t>
  </si>
  <si>
    <t>Manufacturing of furniture</t>
  </si>
  <si>
    <t>Manufacturing of food products</t>
  </si>
  <si>
    <t>Manufacturing of electrical equipment</t>
  </si>
  <si>
    <t>Manufacturing of chemicals and chemical products</t>
  </si>
  <si>
    <t>Manufacturing of other non-metallic mineral products</t>
  </si>
  <si>
    <t>Manufacturing of paper and paper products</t>
  </si>
  <si>
    <t>Manufacturing of beverages</t>
  </si>
  <si>
    <t>Manufacturing of fabricated metal products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</si>
</sst>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B1mmm\-yy"/>
    <numFmt numFmtId="165" formatCode="[$-409]mmm\-yy;@"/>
    <numFmt numFmtId="166" formatCode="0.0000"/>
    <numFmt numFmtId="167" formatCode="0.0%"/>
  </numFmts>
  <fonts count="19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b/>
      <sz val="11"/>
      <color theme="1"/>
      <name val="Neo Sans Arabic"/>
      <family val="2"/>
    </font>
    <font>
      <b/>
      <sz val="12"/>
      <color theme="1"/>
      <name val="Calibri"/>
      <family val="2"/>
      <scheme val="minor"/>
    </font>
    <font>
      <b/>
      <sz val="12"/>
      <color theme="1" tint="0.34998626667073579"/>
      <name val="Neo Sans Arabic"/>
      <family val="2"/>
    </font>
    <font>
      <b/>
      <sz val="12"/>
      <color theme="2" tint="-0.749992370372631"/>
      <name val="Neo Sans Arabic"/>
      <family val="2"/>
    </font>
    <font>
      <sz val="10"/>
      <color theme="1"/>
      <name val="Calibri"/>
      <family val="2"/>
      <charset val="178"/>
      <scheme val="minor"/>
    </font>
    <font>
      <sz val="14"/>
      <color theme="1"/>
      <name val="Neo Sans Arabic"/>
      <family val="2"/>
    </font>
    <font>
      <sz val="11"/>
      <color rgb="FFFF0000"/>
      <name val="Calibri"/>
      <family val="2"/>
      <charset val="178"/>
      <scheme val="minor"/>
    </font>
    <font>
      <sz val="10"/>
      <name val="Arial"/>
      <family val="2"/>
    </font>
    <font>
      <b/>
      <sz val="18"/>
      <color rgb="FF0070C0"/>
      <name val="Times New Roman"/>
      <family val="1"/>
    </font>
    <font>
      <b/>
      <sz val="10"/>
      <name val="Arial"/>
      <family val="2"/>
    </font>
    <font>
      <b/>
      <sz val="10"/>
      <color rgb="FF0070C0"/>
      <name val="Arial"/>
      <family val="2"/>
    </font>
    <font>
      <sz val="10"/>
      <color theme="1"/>
      <name val="Frutiger LT Arabic 45 Light"/>
    </font>
    <font>
      <sz val="10"/>
      <name val="Frutiger LT Arabic 55 Roman"/>
    </font>
    <font>
      <b/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2" tint="-9.9948118533890809E-2"/>
      </bottom>
      <diagonal/>
    </border>
    <border>
      <left/>
      <right/>
      <top style="thin">
        <color auto="1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24994659260841701"/>
      </right>
      <top style="thin">
        <color auto="1"/>
      </top>
      <bottom style="thin">
        <color theme="2" tint="-9.9948118533890809E-2"/>
      </bottom>
      <diagonal/>
    </border>
    <border>
      <left style="thin">
        <color theme="0" tint="-0.24994659260841701"/>
      </left>
      <right style="thin">
        <color auto="1"/>
      </right>
      <top style="thin">
        <color auto="1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theme="2" tint="-9.9948118533890809E-2"/>
      </bottom>
      <diagonal/>
    </border>
    <border>
      <left/>
      <right/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 style="thin">
        <color theme="0" tint="-0.2499465926084170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 tint="-0.24994659260841701"/>
      </left>
      <right style="thin">
        <color auto="1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auto="1"/>
      </left>
      <right/>
      <top style="thin">
        <color theme="2" tint="-9.9948118533890809E-2"/>
      </top>
      <bottom style="thin">
        <color auto="1"/>
      </bottom>
      <diagonal/>
    </border>
    <border>
      <left/>
      <right/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theme="0" tint="-0.24994659260841701"/>
      </right>
      <top style="thin">
        <color theme="2" tint="-9.9948118533890809E-2"/>
      </top>
      <bottom style="thin">
        <color auto="1"/>
      </bottom>
      <diagonal/>
    </border>
    <border>
      <left style="thin">
        <color theme="0" tint="-0.2499465926084170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auto="1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/>
      <top style="thin">
        <color theme="0" tint="-0.24994659260841701"/>
      </top>
      <bottom style="thin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medium">
        <color auto="1"/>
      </bottom>
      <diagonal/>
    </border>
    <border>
      <left/>
      <right style="medium">
        <color auto="1"/>
      </right>
      <top style="thin">
        <color theme="0" tint="-0.24994659260841701"/>
      </top>
      <bottom style="medium">
        <color auto="1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 style="medium">
        <color theme="2" tint="-0.499984740745262"/>
      </top>
      <bottom style="medium">
        <color theme="2" tint="-0.499984740745262"/>
      </bottom>
      <diagonal/>
    </border>
    <border>
      <left/>
      <right style="thin">
        <color auto="1"/>
      </right>
      <top style="medium">
        <color theme="2" tint="-0.499984740745262"/>
      </top>
      <bottom style="medium">
        <color theme="2" tint="-0.499984740745262"/>
      </bottom>
      <diagonal/>
    </border>
    <border>
      <left style="thin">
        <color auto="1"/>
      </left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 style="medium">
        <color theme="2" tint="-0.499984740745262"/>
      </left>
      <right/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 style="thin">
        <color auto="1"/>
      </right>
      <top style="medium">
        <color theme="2" tint="-0.499984740745262"/>
      </top>
      <bottom style="medium">
        <color theme="2" tint="-0.499984740745262"/>
      </bottom>
      <diagonal/>
    </border>
    <border>
      <left style="medium">
        <color auto="1"/>
      </left>
      <right/>
      <top style="medium">
        <color auto="1"/>
      </top>
      <bottom style="thin">
        <color theme="0" tint="-0.24994659260841701"/>
      </bottom>
      <diagonal/>
    </border>
    <border>
      <left/>
      <right style="medium">
        <color auto="1"/>
      </right>
      <top style="medium">
        <color auto="1"/>
      </top>
      <bottom style="thin">
        <color theme="0" tint="-0.24994659260841701"/>
      </bottom>
      <diagonal/>
    </border>
    <border>
      <left/>
      <right/>
      <top style="medium">
        <color auto="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auto="1"/>
      </left>
      <right/>
      <top style="thin">
        <color theme="0" tint="-0.24994659260841701"/>
      </top>
      <bottom style="medium">
        <color auto="1"/>
      </bottom>
      <diagonal/>
    </border>
    <border>
      <left style="medium">
        <color auto="1"/>
      </left>
      <right style="thin">
        <color theme="2" tint="-0.499984740745262"/>
      </right>
      <top style="thin">
        <color auto="1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/>
      <diagonal/>
    </border>
    <border>
      <left style="thin">
        <color theme="2" tint="-0.499984740745262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theme="2" tint="-0.499984740745262"/>
      </right>
      <top/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auto="1"/>
      </bottom>
      <diagonal/>
    </border>
    <border>
      <left style="thin">
        <color theme="2" tint="-0.499984740745262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theme="2" tint="-0.499984740745262"/>
      </right>
      <top style="thin">
        <color auto="1"/>
      </top>
      <bottom style="medium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auto="1"/>
      </top>
      <bottom style="medium">
        <color auto="1"/>
      </bottom>
      <diagonal/>
    </border>
    <border>
      <left style="thin">
        <color theme="2" tint="-0.499984740745262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2" tint="-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auto="1"/>
      </bottom>
      <diagonal/>
    </border>
  </borders>
  <cellStyleXfs count="4">
    <xf numFmtId="0" fontId="0" fillId="0" borderId="0"/>
    <xf numFmtId="0" fontId="1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</cellStyleXfs>
  <cellXfs count="238">
    <xf numFmtId="0" fontId="0" fillId="0" borderId="0" xfId="0"/>
    <xf numFmtId="0" fontId="0" fillId="0" borderId="0" xfId="0" applyBorder="1"/>
    <xf numFmtId="0" fontId="0" fillId="0" borderId="0" xfId="0" applyAlignment="1">
      <alignment horizontal="center" vertical="center"/>
    </xf>
    <xf numFmtId="0" fontId="4" fillId="0" borderId="0" xfId="0" applyFont="1" applyFill="1" applyAlignment="1">
      <alignment horizontal="right" vertical="center"/>
    </xf>
    <xf numFmtId="0" fontId="0" fillId="0" borderId="0" xfId="0" applyNumberFormat="1"/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0" xfId="1" applyNumberFormat="1" applyFont="1"/>
    <xf numFmtId="0" fontId="0" fillId="5" borderId="11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5" borderId="5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22" xfId="0" applyNumberFormat="1" applyFont="1" applyFill="1" applyBorder="1" applyAlignment="1">
      <alignment horizontal="center"/>
    </xf>
    <xf numFmtId="2" fontId="0" fillId="0" borderId="8" xfId="0" applyNumberFormat="1" applyBorder="1" applyAlignment="1">
      <alignment horizontal="center" vertical="center"/>
    </xf>
    <xf numFmtId="2" fontId="0" fillId="0" borderId="16" xfId="0" applyNumberFormat="1" applyBorder="1" applyAlignment="1">
      <alignment horizontal="center"/>
    </xf>
    <xf numFmtId="2" fontId="0" fillId="0" borderId="9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center"/>
    </xf>
    <xf numFmtId="0" fontId="4" fillId="6" borderId="14" xfId="0" applyFont="1" applyFill="1" applyBorder="1" applyAlignment="1">
      <alignment horizontal="center"/>
    </xf>
    <xf numFmtId="0" fontId="4" fillId="5" borderId="23" xfId="0" applyNumberFormat="1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/>
    </xf>
    <xf numFmtId="2" fontId="0" fillId="0" borderId="0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5" fontId="2" fillId="5" borderId="30" xfId="0" applyNumberFormat="1" applyFont="1" applyFill="1" applyBorder="1" applyAlignment="1">
      <alignment horizontal="center"/>
    </xf>
    <xf numFmtId="165" fontId="2" fillId="5" borderId="31" xfId="0" applyNumberFormat="1" applyFont="1" applyFill="1" applyBorder="1" applyAlignment="1">
      <alignment horizontal="center"/>
    </xf>
    <xf numFmtId="0" fontId="2" fillId="5" borderId="32" xfId="0" applyFont="1" applyFill="1" applyBorder="1" applyAlignment="1">
      <alignment horizontal="center"/>
    </xf>
    <xf numFmtId="2" fontId="2" fillId="0" borderId="35" xfId="0" applyNumberFormat="1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2" fontId="0" fillId="0" borderId="39" xfId="1" applyNumberFormat="1" applyFont="1" applyBorder="1" applyAlignment="1">
      <alignment horizontal="center"/>
    </xf>
    <xf numFmtId="0" fontId="0" fillId="0" borderId="40" xfId="0" applyBorder="1" applyAlignment="1">
      <alignment horizontal="center" vertical="center"/>
    </xf>
    <xf numFmtId="2" fontId="0" fillId="0" borderId="43" xfId="1" applyNumberFormat="1" applyFont="1" applyBorder="1" applyAlignment="1">
      <alignment horizontal="center"/>
    </xf>
    <xf numFmtId="0" fontId="0" fillId="0" borderId="44" xfId="0" applyBorder="1" applyAlignment="1">
      <alignment horizontal="center" vertical="center"/>
    </xf>
    <xf numFmtId="0" fontId="0" fillId="0" borderId="0" xfId="0" applyFill="1"/>
    <xf numFmtId="0" fontId="9" fillId="0" borderId="0" xfId="0" applyFont="1" applyFill="1" applyAlignment="1">
      <alignment horizontal="center" vertical="center"/>
    </xf>
    <xf numFmtId="2" fontId="3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Alignment="1">
      <alignment vertical="center"/>
    </xf>
    <xf numFmtId="2" fontId="3" fillId="0" borderId="46" xfId="0" applyNumberFormat="1" applyFont="1" applyBorder="1" applyAlignment="1">
      <alignment horizontal="center" vertical="center"/>
    </xf>
    <xf numFmtId="0" fontId="4" fillId="5" borderId="47" xfId="0" applyNumberFormat="1" applyFont="1" applyFill="1" applyBorder="1" applyAlignment="1">
      <alignment horizontal="center" vertical="center"/>
    </xf>
    <xf numFmtId="0" fontId="4" fillId="5" borderId="48" xfId="0" applyNumberFormat="1" applyFont="1" applyFill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4" borderId="50" xfId="0" applyFont="1" applyFill="1" applyBorder="1" applyAlignment="1">
      <alignment horizontal="center" vertical="center"/>
    </xf>
    <xf numFmtId="0" fontId="3" fillId="4" borderId="50" xfId="1" applyNumberFormat="1" applyFont="1" applyFill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4" borderId="53" xfId="0" applyFont="1" applyFill="1" applyBorder="1" applyAlignment="1">
      <alignment horizontal="center" vertical="center"/>
    </xf>
    <xf numFmtId="0" fontId="3" fillId="4" borderId="53" xfId="1" applyNumberFormat="1" applyFont="1" applyFill="1" applyBorder="1" applyAlignment="1">
      <alignment horizontal="center" vertical="center"/>
    </xf>
    <xf numFmtId="0" fontId="3" fillId="0" borderId="57" xfId="0" applyFont="1" applyBorder="1" applyAlignment="1">
      <alignment horizontal="center" vertical="center"/>
    </xf>
    <xf numFmtId="0" fontId="3" fillId="4" borderId="56" xfId="0" applyFont="1" applyFill="1" applyBorder="1" applyAlignment="1">
      <alignment horizontal="center" vertical="center"/>
    </xf>
    <xf numFmtId="0" fontId="3" fillId="0" borderId="58" xfId="0" applyFont="1" applyBorder="1" applyAlignment="1">
      <alignment horizontal="center" vertical="center"/>
    </xf>
    <xf numFmtId="0" fontId="3" fillId="4" borderId="59" xfId="1" applyNumberFormat="1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vertical="center"/>
    </xf>
    <xf numFmtId="0" fontId="2" fillId="2" borderId="60" xfId="0" applyFont="1" applyFill="1" applyBorder="1" applyAlignment="1">
      <alignment horizontal="center" vertical="center"/>
    </xf>
    <xf numFmtId="164" fontId="2" fillId="5" borderId="62" xfId="0" applyNumberFormat="1" applyFont="1" applyFill="1" applyBorder="1" applyAlignment="1">
      <alignment horizontal="center" vertical="center"/>
    </xf>
    <xf numFmtId="164" fontId="2" fillId="5" borderId="63" xfId="0" applyNumberFormat="1" applyFont="1" applyFill="1" applyBorder="1" applyAlignment="1">
      <alignment horizontal="center" vertical="center"/>
    </xf>
    <xf numFmtId="164" fontId="2" fillId="5" borderId="64" xfId="0" applyNumberFormat="1" applyFont="1" applyFill="1" applyBorder="1" applyAlignment="1">
      <alignment horizontal="center" vertical="center"/>
    </xf>
    <xf numFmtId="2" fontId="0" fillId="0" borderId="63" xfId="0" applyNumberFormat="1" applyBorder="1" applyAlignment="1">
      <alignment horizontal="center" vertical="center"/>
    </xf>
    <xf numFmtId="0" fontId="2" fillId="2" borderId="68" xfId="0" applyFont="1" applyFill="1" applyBorder="1" applyAlignment="1">
      <alignment vertical="center"/>
    </xf>
    <xf numFmtId="0" fontId="2" fillId="2" borderId="61" xfId="0" applyFont="1" applyFill="1" applyBorder="1" applyAlignment="1">
      <alignment vertical="center"/>
    </xf>
    <xf numFmtId="164" fontId="2" fillId="5" borderId="69" xfId="0" applyNumberFormat="1" applyFont="1" applyFill="1" applyBorder="1" applyAlignment="1">
      <alignment horizontal="center" vertical="center"/>
    </xf>
    <xf numFmtId="2" fontId="0" fillId="0" borderId="69" xfId="0" applyNumberFormat="1" applyBorder="1" applyAlignment="1">
      <alignment horizontal="center" vertical="center"/>
    </xf>
    <xf numFmtId="2" fontId="0" fillId="0" borderId="61" xfId="0" applyNumberFormat="1" applyBorder="1" applyAlignment="1">
      <alignment horizontal="center" vertical="center"/>
    </xf>
    <xf numFmtId="2" fontId="3" fillId="0" borderId="72" xfId="0" applyNumberFormat="1" applyFont="1" applyBorder="1" applyAlignment="1">
      <alignment horizontal="center" vertical="center"/>
    </xf>
    <xf numFmtId="2" fontId="3" fillId="3" borderId="71" xfId="0" applyNumberFormat="1" applyFont="1" applyFill="1" applyBorder="1" applyAlignment="1">
      <alignment horizontal="center" vertical="center"/>
    </xf>
    <xf numFmtId="0" fontId="3" fillId="3" borderId="71" xfId="0" applyFont="1" applyFill="1" applyBorder="1" applyAlignment="1">
      <alignment horizontal="center" vertical="center"/>
    </xf>
    <xf numFmtId="2" fontId="3" fillId="0" borderId="54" xfId="0" applyNumberFormat="1" applyFont="1" applyBorder="1" applyAlignment="1">
      <alignment horizontal="center" vertical="center"/>
    </xf>
    <xf numFmtId="2" fontId="3" fillId="3" borderId="53" xfId="0" applyNumberFormat="1" applyFont="1" applyFill="1" applyBorder="1" applyAlignment="1">
      <alignment horizontal="center" vertical="center"/>
    </xf>
    <xf numFmtId="0" fontId="3" fillId="3" borderId="53" xfId="0" applyFont="1" applyFill="1" applyBorder="1" applyAlignment="1">
      <alignment horizontal="center" vertical="center"/>
    </xf>
    <xf numFmtId="2" fontId="3" fillId="0" borderId="58" xfId="0" applyNumberFormat="1" applyFont="1" applyBorder="1" applyAlignment="1">
      <alignment horizontal="center" vertical="center"/>
    </xf>
    <xf numFmtId="2" fontId="3" fillId="3" borderId="59" xfId="0" applyNumberFormat="1" applyFont="1" applyFill="1" applyBorder="1" applyAlignment="1">
      <alignment horizontal="center" vertical="center"/>
    </xf>
    <xf numFmtId="0" fontId="3" fillId="3" borderId="59" xfId="0" applyFont="1" applyFill="1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2" fontId="0" fillId="0" borderId="21" xfId="0" applyNumberForma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2" fontId="3" fillId="0" borderId="81" xfId="0" applyNumberFormat="1" applyFont="1" applyBorder="1" applyAlignment="1">
      <alignment horizontal="center" vertical="center"/>
    </xf>
    <xf numFmtId="2" fontId="3" fillId="0" borderId="82" xfId="0" applyNumberFormat="1" applyFont="1" applyBorder="1" applyAlignment="1">
      <alignment horizontal="center" vertical="center"/>
    </xf>
    <xf numFmtId="2" fontId="3" fillId="0" borderId="83" xfId="0" applyNumberFormat="1" applyFont="1" applyBorder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2" fontId="3" fillId="3" borderId="21" xfId="0" applyNumberFormat="1" applyFont="1" applyFill="1" applyBorder="1" applyAlignment="1">
      <alignment horizontal="center" vertical="center"/>
    </xf>
    <xf numFmtId="2" fontId="3" fillId="0" borderId="85" xfId="0" applyNumberFormat="1" applyFont="1" applyBorder="1" applyAlignment="1">
      <alignment horizontal="center" vertical="center"/>
    </xf>
    <xf numFmtId="0" fontId="4" fillId="5" borderId="17" xfId="0" applyNumberFormat="1" applyFont="1" applyFill="1" applyBorder="1" applyAlignment="1">
      <alignment horizontal="center" vertical="center"/>
    </xf>
    <xf numFmtId="0" fontId="4" fillId="5" borderId="14" xfId="0" applyNumberFormat="1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4" fillId="0" borderId="70" xfId="0" applyFont="1" applyBorder="1" applyAlignment="1">
      <alignment horizontal="center"/>
    </xf>
    <xf numFmtId="0" fontId="4" fillId="0" borderId="71" xfId="0" applyFont="1" applyBorder="1" applyAlignment="1">
      <alignment horizontal="center"/>
    </xf>
    <xf numFmtId="0" fontId="4" fillId="0" borderId="73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74" xfId="0" applyFont="1" applyBorder="1" applyAlignment="1">
      <alignment horizontal="center"/>
    </xf>
    <xf numFmtId="0" fontId="4" fillId="0" borderId="59" xfId="0" applyFont="1" applyBorder="1" applyAlignment="1">
      <alignment horizontal="center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22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16" xfId="0" applyFill="1" applyBorder="1" applyAlignment="1">
      <alignment horizontal="center" vertical="center" wrapText="1"/>
    </xf>
    <xf numFmtId="0" fontId="2" fillId="0" borderId="33" xfId="0" applyFont="1" applyBorder="1" applyAlignment="1">
      <alignment horizontal="left"/>
    </xf>
    <xf numFmtId="0" fontId="2" fillId="0" borderId="34" xfId="0" applyFont="1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38" xfId="0" applyBorder="1" applyAlignment="1">
      <alignment horizontal="left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2" fillId="2" borderId="65" xfId="0" applyFont="1" applyFill="1" applyBorder="1" applyAlignment="1">
      <alignment horizontal="center" vertical="center"/>
    </xf>
    <xf numFmtId="0" fontId="2" fillId="2" borderId="66" xfId="0" applyFont="1" applyFill="1" applyBorder="1" applyAlignment="1">
      <alignment horizontal="center" vertical="center"/>
    </xf>
    <xf numFmtId="0" fontId="2" fillId="2" borderId="67" xfId="0" applyFont="1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/>
    </xf>
    <xf numFmtId="0" fontId="4" fillId="5" borderId="25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center"/>
    </xf>
    <xf numFmtId="0" fontId="4" fillId="5" borderId="7" xfId="0" applyFont="1" applyFill="1" applyBorder="1" applyAlignment="1">
      <alignment horizontal="center"/>
    </xf>
    <xf numFmtId="0" fontId="6" fillId="2" borderId="84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2" fillId="2" borderId="60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8" fillId="6" borderId="45" xfId="0" applyFont="1" applyFill="1" applyBorder="1" applyAlignment="1">
      <alignment horizontal="center" vertical="center"/>
    </xf>
    <xf numFmtId="0" fontId="8" fillId="6" borderId="19" xfId="0" applyFont="1" applyFill="1" applyBorder="1" applyAlignment="1">
      <alignment horizontal="center" vertical="center"/>
    </xf>
    <xf numFmtId="0" fontId="8" fillId="6" borderId="21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0" fillId="5" borderId="10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4" fillId="5" borderId="76" xfId="0" applyFont="1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4" fillId="4" borderId="77" xfId="0" applyFont="1" applyFill="1" applyBorder="1" applyAlignment="1">
      <alignment horizontal="center" vertical="center"/>
    </xf>
    <xf numFmtId="0" fontId="4" fillId="4" borderId="80" xfId="0" applyFont="1" applyFill="1" applyBorder="1" applyAlignment="1">
      <alignment horizontal="center" vertical="center"/>
    </xf>
    <xf numFmtId="0" fontId="4" fillId="5" borderId="75" xfId="0" applyFont="1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5" fillId="6" borderId="18" xfId="0" applyFont="1" applyFill="1" applyBorder="1" applyAlignment="1">
      <alignment horizontal="center" vertical="center"/>
    </xf>
    <xf numFmtId="0" fontId="2" fillId="6" borderId="47" xfId="0" applyFont="1" applyFill="1" applyBorder="1" applyAlignment="1">
      <alignment horizontal="center"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8" fillId="6" borderId="8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2" fillId="6" borderId="19" xfId="0" applyFont="1" applyFill="1" applyBorder="1" applyAlignment="1">
      <alignment horizontal="center" vertical="center"/>
    </xf>
    <xf numFmtId="0" fontId="2" fillId="6" borderId="20" xfId="0" applyFont="1" applyFill="1" applyBorder="1" applyAlignment="1">
      <alignment horizontal="center" vertical="center"/>
    </xf>
    <xf numFmtId="0" fontId="7" fillId="5" borderId="0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5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6" borderId="12" xfId="0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 wrapText="1"/>
    </xf>
    <xf numFmtId="0" fontId="13" fillId="0" borderId="0" xfId="2" applyFont="1" applyAlignment="1">
      <alignment horizontal="center" vertical="center"/>
    </xf>
    <xf numFmtId="0" fontId="12" fillId="0" borderId="0" xfId="2"/>
    <xf numFmtId="0" fontId="14" fillId="3" borderId="12" xfId="2" applyFont="1" applyFill="1" applyBorder="1" applyAlignment="1">
      <alignment horizontal="left" vertical="center"/>
    </xf>
    <xf numFmtId="0" fontId="15" fillId="2" borderId="12" xfId="2" applyFont="1" applyFill="1" applyBorder="1" applyAlignment="1">
      <alignment horizontal="center" vertical="center"/>
    </xf>
    <xf numFmtId="17" fontId="14" fillId="5" borderId="23" xfId="2" applyNumberFormat="1" applyFont="1" applyFill="1" applyBorder="1" applyAlignment="1">
      <alignment horizontal="center" vertical="center"/>
    </xf>
    <xf numFmtId="0" fontId="14" fillId="5" borderId="23" xfId="2" applyFont="1" applyFill="1" applyBorder="1" applyAlignment="1">
      <alignment horizontal="center" vertical="center"/>
    </xf>
    <xf numFmtId="17" fontId="14" fillId="7" borderId="23" xfId="2" applyNumberFormat="1" applyFont="1" applyFill="1" applyBorder="1" applyAlignment="1">
      <alignment horizontal="center" vertical="center"/>
    </xf>
    <xf numFmtId="0" fontId="14" fillId="7" borderId="23" xfId="2" applyFont="1" applyFill="1" applyBorder="1" applyAlignment="1">
      <alignment horizontal="center" vertical="center"/>
    </xf>
    <xf numFmtId="0" fontId="14" fillId="3" borderId="12" xfId="2" applyFont="1" applyFill="1" applyBorder="1" applyAlignment="1">
      <alignment horizontal="right" vertical="center"/>
    </xf>
    <xf numFmtId="0" fontId="14" fillId="3" borderId="14" xfId="2" applyFont="1" applyFill="1" applyBorder="1" applyAlignment="1">
      <alignment horizontal="left" vertical="center"/>
    </xf>
    <xf numFmtId="0" fontId="15" fillId="2" borderId="13" xfId="2" applyFont="1" applyFill="1" applyBorder="1" applyAlignment="1">
      <alignment horizontal="center" vertical="center"/>
    </xf>
    <xf numFmtId="17" fontId="12" fillId="5" borderId="12" xfId="2" applyNumberFormat="1" applyFill="1" applyBorder="1" applyAlignment="1">
      <alignment horizontal="center" vertical="center"/>
    </xf>
    <xf numFmtId="0" fontId="12" fillId="5" borderId="12" xfId="2" applyFill="1" applyBorder="1" applyAlignment="1">
      <alignment horizontal="center" vertical="center"/>
    </xf>
    <xf numFmtId="17" fontId="12" fillId="7" borderId="12" xfId="2" applyNumberFormat="1" applyFill="1" applyBorder="1" applyAlignment="1">
      <alignment horizontal="center" vertical="center"/>
    </xf>
    <xf numFmtId="0" fontId="14" fillId="3" borderId="14" xfId="2" applyFont="1" applyFill="1" applyBorder="1" applyAlignment="1">
      <alignment horizontal="right" vertical="center"/>
    </xf>
    <xf numFmtId="0" fontId="16" fillId="7" borderId="86" xfId="2" applyFont="1" applyFill="1" applyBorder="1" applyAlignment="1">
      <alignment vertical="center"/>
    </xf>
    <xf numFmtId="166" fontId="15" fillId="2" borderId="86" xfId="2" applyNumberFormat="1" applyFont="1" applyFill="1" applyBorder="1" applyAlignment="1">
      <alignment horizontal="center" vertical="center"/>
    </xf>
    <xf numFmtId="2" fontId="12" fillId="5" borderId="86" xfId="2" applyNumberFormat="1" applyFill="1" applyBorder="1" applyAlignment="1">
      <alignment horizontal="center" vertical="center"/>
    </xf>
    <xf numFmtId="2" fontId="12" fillId="7" borderId="86" xfId="2" applyNumberFormat="1" applyFill="1" applyBorder="1" applyAlignment="1">
      <alignment horizontal="center" vertical="center"/>
    </xf>
    <xf numFmtId="0" fontId="17" fillId="7" borderId="86" xfId="2" applyFont="1" applyFill="1" applyBorder="1" applyAlignment="1">
      <alignment horizontal="right" vertical="center" wrapText="1" shrinkToFit="1"/>
    </xf>
    <xf numFmtId="2" fontId="12" fillId="0" borderId="0" xfId="2" applyNumberFormat="1"/>
    <xf numFmtId="167" fontId="0" fillId="0" borderId="0" xfId="3" applyNumberFormat="1" applyFont="1"/>
    <xf numFmtId="0" fontId="16" fillId="7" borderId="87" xfId="2" applyFont="1" applyFill="1" applyBorder="1" applyAlignment="1">
      <alignment vertical="center"/>
    </xf>
    <xf numFmtId="166" fontId="15" fillId="2" borderId="87" xfId="2" applyNumberFormat="1" applyFont="1" applyFill="1" applyBorder="1" applyAlignment="1">
      <alignment horizontal="center" vertical="center"/>
    </xf>
    <xf numFmtId="2" fontId="12" fillId="5" borderId="87" xfId="2" applyNumberFormat="1" applyFill="1" applyBorder="1" applyAlignment="1">
      <alignment horizontal="center" vertical="center"/>
    </xf>
    <xf numFmtId="2" fontId="12" fillId="7" borderId="87" xfId="2" applyNumberFormat="1" applyFill="1" applyBorder="1" applyAlignment="1">
      <alignment horizontal="center" vertical="center"/>
    </xf>
    <xf numFmtId="0" fontId="17" fillId="7" borderId="87" xfId="2" applyFont="1" applyFill="1" applyBorder="1" applyAlignment="1">
      <alignment horizontal="right" vertical="center" wrapText="1" shrinkToFit="1"/>
    </xf>
    <xf numFmtId="0" fontId="16" fillId="7" borderId="88" xfId="2" applyFont="1" applyFill="1" applyBorder="1" applyAlignment="1">
      <alignment vertical="center"/>
    </xf>
    <xf numFmtId="166" fontId="15" fillId="2" borderId="88" xfId="2" applyNumberFormat="1" applyFont="1" applyFill="1" applyBorder="1" applyAlignment="1">
      <alignment horizontal="center" vertical="center"/>
    </xf>
    <xf numFmtId="2" fontId="12" fillId="5" borderId="88" xfId="2" applyNumberFormat="1" applyFill="1" applyBorder="1" applyAlignment="1">
      <alignment horizontal="center" vertical="center"/>
    </xf>
    <xf numFmtId="2" fontId="12" fillId="7" borderId="88" xfId="2" applyNumberFormat="1" applyFill="1" applyBorder="1" applyAlignment="1">
      <alignment horizontal="center" vertical="center"/>
    </xf>
    <xf numFmtId="0" fontId="17" fillId="7" borderId="88" xfId="2" applyFont="1" applyFill="1" applyBorder="1" applyAlignment="1">
      <alignment horizontal="right" vertical="center" wrapText="1" shrinkToFit="1"/>
    </xf>
    <xf numFmtId="0" fontId="14" fillId="3" borderId="23" xfId="2" applyFont="1" applyFill="1" applyBorder="1" applyAlignment="1">
      <alignment vertical="center"/>
    </xf>
    <xf numFmtId="166" fontId="12" fillId="2" borderId="23" xfId="2" applyNumberFormat="1" applyFill="1" applyBorder="1" applyAlignment="1">
      <alignment horizontal="center" vertical="center"/>
    </xf>
    <xf numFmtId="2" fontId="12" fillId="5" borderId="23" xfId="2" applyNumberFormat="1" applyFill="1" applyBorder="1" applyAlignment="1">
      <alignment horizontal="center" vertical="center"/>
    </xf>
    <xf numFmtId="2" fontId="18" fillId="5" borderId="23" xfId="2" applyNumberFormat="1" applyFont="1" applyFill="1" applyBorder="1" applyAlignment="1">
      <alignment horizontal="center" vertical="center"/>
    </xf>
    <xf numFmtId="2" fontId="12" fillId="7" borderId="23" xfId="2" applyNumberFormat="1" applyFill="1" applyBorder="1" applyAlignment="1">
      <alignment horizontal="center" vertical="center"/>
    </xf>
    <xf numFmtId="2" fontId="18" fillId="7" borderId="23" xfId="2" applyNumberFormat="1" applyFont="1" applyFill="1" applyBorder="1" applyAlignment="1">
      <alignment horizontal="center" vertical="center"/>
    </xf>
    <xf numFmtId="0" fontId="14" fillId="3" borderId="23" xfId="2" applyFont="1" applyFill="1" applyBorder="1" applyAlignment="1">
      <alignment horizontal="right" vertical="center"/>
    </xf>
    <xf numFmtId="2" fontId="12" fillId="0" borderId="0" xfId="2" applyNumberForma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4" fillId="3" borderId="12" xfId="2" applyFont="1" applyFill="1" applyBorder="1" applyAlignment="1">
      <alignment vertical="center"/>
    </xf>
    <xf numFmtId="0" fontId="14" fillId="3" borderId="87" xfId="2" applyFont="1" applyFill="1" applyBorder="1" applyAlignment="1">
      <alignment vertical="center"/>
    </xf>
    <xf numFmtId="0" fontId="16" fillId="7" borderId="23" xfId="2" applyFont="1" applyFill="1" applyBorder="1" applyAlignment="1">
      <alignment vertical="center"/>
    </xf>
  </cellXfs>
  <cellStyles count="4">
    <cellStyle name="Normal" xfId="0" builtinId="0"/>
    <cellStyle name="Normal 2" xfId="2" xr:uid="{6E4255D1-5BB6-44F3-B8F0-AC2F62FDA3E9}"/>
    <cellStyle name="Percent" xfId="1" builtinId="5"/>
    <cellStyle name="Percent 2" xfId="3" xr:uid="{67069298-3266-4795-A8D5-D1BCE06DBF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Annual Change in IPI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IPI!$B$32</c:f>
              <c:strCache>
                <c:ptCount val="1"/>
                <c:pt idx="0">
                  <c:v>IPI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2127159478199598E-2"/>
                  <c:y val="-3.428939803577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76-43FE-97DF-DAE9058C625C}"/>
                </c:ext>
              </c:extLst>
            </c:dLbl>
            <c:dLbl>
              <c:idx val="1"/>
              <c:layout>
                <c:manualLayout>
                  <c:x val="-1.6344710642513E-2"/>
                  <c:y val="-4.583652453279409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76-43FE-97DF-DAE9058C625C}"/>
                </c:ext>
              </c:extLst>
            </c:dLbl>
            <c:dLbl>
              <c:idx val="2"/>
              <c:layout>
                <c:manualLayout>
                  <c:x val="-4.0148526210343101E-2"/>
                  <c:y val="2.96057255138190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76-43FE-97DF-DAE9058C625C}"/>
                </c:ext>
              </c:extLst>
            </c:dLbl>
            <c:dLbl>
              <c:idx val="3"/>
              <c:layout>
                <c:manualLayout>
                  <c:x val="-2.6391551802293401E-2"/>
                  <c:y val="-4.4688361323255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76-43FE-97DF-DAE9058C625C}"/>
                </c:ext>
              </c:extLst>
            </c:dLbl>
            <c:dLbl>
              <c:idx val="4"/>
              <c:layout>
                <c:manualLayout>
                  <c:x val="-4.2991454426405701E-2"/>
                  <c:y val="2.9605725513818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76-43FE-97DF-DAE9058C625C}"/>
                </c:ext>
              </c:extLst>
            </c:dLbl>
            <c:dLbl>
              <c:idx val="5"/>
              <c:layout>
                <c:manualLayout>
                  <c:x val="-3.0962734135845001E-2"/>
                  <c:y val="4.3254019477073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76-43FE-97DF-DAE9058C625C}"/>
                </c:ext>
              </c:extLst>
            </c:dLbl>
            <c:dLbl>
              <c:idx val="6"/>
              <c:layout>
                <c:manualLayout>
                  <c:x val="-1.1261465451147E-2"/>
                  <c:y val="3.85505500337047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76-43FE-97DF-DAE9058C625C}"/>
                </c:ext>
              </c:extLst>
            </c:dLbl>
            <c:dLbl>
              <c:idx val="7"/>
              <c:layout>
                <c:manualLayout>
                  <c:x val="-3.1210315128519399E-2"/>
                  <c:y val="-3.64984294995912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76-43FE-97DF-DAE9058C625C}"/>
                </c:ext>
              </c:extLst>
            </c:dLbl>
            <c:dLbl>
              <c:idx val="8"/>
              <c:layout>
                <c:manualLayout>
                  <c:x val="-4.5635109564792803E-2"/>
                  <c:y val="2.92123157019976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76-43FE-97DF-DAE9058C625C}"/>
                </c:ext>
              </c:extLst>
            </c:dLbl>
            <c:dLbl>
              <c:idx val="9"/>
              <c:layout>
                <c:manualLayout>
                  <c:x val="-2.4102994588363E-2"/>
                  <c:y val="-4.06715144213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76-43FE-97DF-DAE9058C625C}"/>
                </c:ext>
              </c:extLst>
            </c:dLbl>
            <c:dLbl>
              <c:idx val="10"/>
              <c:layout>
                <c:manualLayout>
                  <c:x val="-2.97888510204882E-2"/>
                  <c:y val="3.9611032227528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76-43FE-97DF-DAE9058C625C}"/>
                </c:ext>
              </c:extLst>
            </c:dLbl>
            <c:dLbl>
              <c:idx val="11"/>
              <c:layout>
                <c:manualLayout>
                  <c:x val="-2.69459228044256E-2"/>
                  <c:y val="-4.74273912482250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76-43FE-97DF-DAE9058C625C}"/>
                </c:ext>
              </c:extLst>
            </c:dLbl>
            <c:dLbl>
              <c:idx val="13"/>
              <c:layout>
                <c:manualLayout>
                  <c:x val="-3.0588564489140199E-2"/>
                  <c:y val="4.32540194770736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76-43FE-97DF-DAE9058C62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IPI!$C$32:$Q$33</c:f>
              <c:multiLvlStrCache>
                <c:ptCount val="15"/>
                <c:lvl>
                  <c:pt idx="0">
                    <c:v>JAN</c:v>
                  </c:pt>
                  <c:pt idx="1">
                    <c:v>FEB</c:v>
                  </c:pt>
                  <c:pt idx="2">
                    <c:v>MAR</c:v>
                  </c:pt>
                  <c:pt idx="3">
                    <c:v>APR</c:v>
                  </c:pt>
                  <c:pt idx="4">
                    <c:v>MAY</c:v>
                  </c:pt>
                  <c:pt idx="5">
                    <c:v>JUN</c:v>
                  </c:pt>
                  <c:pt idx="6">
                    <c:v>JUL</c:v>
                  </c:pt>
                  <c:pt idx="7">
                    <c:v>AUG</c:v>
                  </c:pt>
                  <c:pt idx="8">
                    <c:v>SEP</c:v>
                  </c:pt>
                  <c:pt idx="9">
                    <c:v>OCT</c:v>
                  </c:pt>
                  <c:pt idx="10">
                    <c:v>NOV</c:v>
                  </c:pt>
                  <c:pt idx="11">
                    <c:v>DEC</c:v>
                  </c:pt>
                  <c:pt idx="12">
                    <c:v>JAN</c:v>
                  </c:pt>
                  <c:pt idx="13">
                    <c:v>FEB</c:v>
                  </c:pt>
                  <c:pt idx="14">
                    <c:v>Mar</c:v>
                  </c:pt>
                </c:lvl>
                <c:lvl>
                  <c:pt idx="6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IPI!$C$34:$Q$34</c:f>
              <c:numCache>
                <c:formatCode>0.00</c:formatCode>
                <c:ptCount val="15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-11.289716055994583</c:v>
                </c:pt>
                <c:pt idx="9">
                  <c:v>-2.4543911160497691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9276-43FE-97DF-DAE9058C625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333266000"/>
        <c:axId val="1333268320"/>
      </c:lineChart>
      <c:catAx>
        <c:axId val="1333266000"/>
        <c:scaling>
          <c:orientation val="minMax"/>
        </c:scaling>
        <c:delete val="0"/>
        <c:axPos val="t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268320"/>
        <c:crosses val="max"/>
        <c:auto val="1"/>
        <c:lblAlgn val="ctr"/>
        <c:lblOffset val="100"/>
        <c:noMultiLvlLbl val="1"/>
      </c:catAx>
      <c:valAx>
        <c:axId val="13332683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3266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r>
              <a:rPr lang="ar-SA" sz="1400" b="1">
                <a:solidFill>
                  <a:srgbClr val="0070C0"/>
                </a:solidFill>
                <a:latin typeface="Neo Sans Arabic" panose="020B0504030504040204" pitchFamily="34" charset="-78"/>
                <a:cs typeface="Neo Sans Arabic" panose="020B0504030504040204" pitchFamily="34" charset="-78"/>
              </a:rPr>
              <a:t>التغير السنوي في الرقم القياسي للإنتاج الصناعي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rgbClr val="0070C0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1.2552301255230099E-2"/>
          <c:y val="0.11990690817618301"/>
          <c:w val="0.94271538233453001"/>
          <c:h val="0.77279758431867096"/>
        </c:manualLayout>
      </c:layout>
      <c:lineChart>
        <c:grouping val="stacked"/>
        <c:varyColors val="0"/>
        <c:ser>
          <c:idx val="0"/>
          <c:order val="0"/>
          <c:spPr>
            <a:ln w="25400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2.6688434222496199E-2"/>
                  <c:y val="2.51836223170519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81-4F36-98F6-3CDE26FBA37C}"/>
                </c:ext>
              </c:extLst>
            </c:dLbl>
            <c:dLbl>
              <c:idx val="1"/>
              <c:layout>
                <c:manualLayout>
                  <c:x val="-5.4502431945362098E-2"/>
                  <c:y val="0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681-4F36-98F6-3CDE26FBA37C}"/>
                </c:ext>
              </c:extLst>
            </c:dLbl>
            <c:dLbl>
              <c:idx val="2"/>
              <c:layout>
                <c:manualLayout>
                  <c:x val="-2.3211684507137901E-2"/>
                  <c:y val="2.238544205960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681-4F36-98F6-3CDE26FBA37C}"/>
                </c:ext>
              </c:extLst>
            </c:dLbl>
            <c:dLbl>
              <c:idx val="3"/>
              <c:layout>
                <c:manualLayout>
                  <c:x val="-4.58105576569664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681-4F36-98F6-3CDE26FBA37C}"/>
                </c:ext>
              </c:extLst>
            </c:dLbl>
            <c:dLbl>
              <c:idx val="4"/>
              <c:layout>
                <c:manualLayout>
                  <c:x val="-1.62581850764216E-2"/>
                  <c:y val="1.67890815447012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681-4F36-98F6-3CDE26FBA37C}"/>
                </c:ext>
              </c:extLst>
            </c:dLbl>
            <c:dLbl>
              <c:idx val="5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681-4F36-98F6-3CDE26FBA37C}"/>
                </c:ext>
              </c:extLst>
            </c:dLbl>
            <c:dLbl>
              <c:idx val="6"/>
              <c:layout>
                <c:manualLayout>
                  <c:x val="-4.9287307372324597E-2"/>
                  <c:y val="1.95872618021513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681-4F36-98F6-3CDE26FBA37C}"/>
                </c:ext>
              </c:extLst>
            </c:dLbl>
            <c:dLbl>
              <c:idx val="7"/>
              <c:layout>
                <c:manualLayout>
                  <c:x val="-3.1903558795533499E-2"/>
                  <c:y val="-2.798180257450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681-4F36-98F6-3CDE26FBA37C}"/>
                </c:ext>
              </c:extLst>
            </c:dLbl>
            <c:dLbl>
              <c:idx val="8"/>
              <c:layout>
                <c:manualLayout>
                  <c:x val="-3.5867053471041799E-2"/>
                  <c:y val="2.518362231705180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681-4F36-98F6-3CDE26FBA37C}"/>
                </c:ext>
              </c:extLst>
            </c:dLbl>
            <c:dLbl>
              <c:idx val="9"/>
              <c:layout>
                <c:manualLayout>
                  <c:x val="-3.1903558795533499E-2"/>
                  <c:y val="-3.91745236043029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1CC-4400-A9F1-459A914BDAEB}"/>
                </c:ext>
              </c:extLst>
            </c:dLbl>
            <c:dLbl>
              <c:idx val="10"/>
              <c:layout>
                <c:manualLayout>
                  <c:x val="-3.1903558795533499E-2"/>
                  <c:y val="3.07799828319521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681-4F36-98F6-3CDE26FBA37C}"/>
                </c:ext>
              </c:extLst>
            </c:dLbl>
            <c:dLbl>
              <c:idx val="11"/>
              <c:layout>
                <c:manualLayout>
                  <c:x val="-3.2772746224372998E-2"/>
                  <c:y val="-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681-4F36-98F6-3CDE26FBA37C}"/>
                </c:ext>
              </c:extLst>
            </c:dLbl>
            <c:dLbl>
              <c:idx val="13"/>
              <c:layout>
                <c:manualLayout>
                  <c:x val="-3.1034371366693899E-2"/>
                  <c:y val="3.35781630894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9C2-43E0-9F42-CA2E84403A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'الرقم القياسي للإنتاج الصناعي'!$B$29:$P$30</c:f>
              <c:multiLvlStrCache>
                <c:ptCount val="15"/>
                <c:lvl>
                  <c:pt idx="0">
                    <c:v>يناير  </c:v>
                  </c:pt>
                  <c:pt idx="1">
                    <c:v>فبراير</c:v>
                  </c:pt>
                  <c:pt idx="2">
                    <c:v>مارس</c:v>
                  </c:pt>
                  <c:pt idx="3">
                    <c:v>أبريل</c:v>
                  </c:pt>
                  <c:pt idx="4">
                    <c:v>مايو</c:v>
                  </c:pt>
                  <c:pt idx="5">
                    <c:v>يونيو</c:v>
                  </c:pt>
                  <c:pt idx="6">
                    <c:v>يوليه</c:v>
                  </c:pt>
                  <c:pt idx="7">
                    <c:v>أغسطس</c:v>
                  </c:pt>
                  <c:pt idx="8">
                    <c:v>سبتمبر</c:v>
                  </c:pt>
                  <c:pt idx="9">
                    <c:v>أكتوبر</c:v>
                  </c:pt>
                  <c:pt idx="10">
                    <c:v>نوفمبر</c:v>
                  </c:pt>
                  <c:pt idx="11">
                    <c:v>ديسمبر</c:v>
                  </c:pt>
                  <c:pt idx="12">
                    <c:v>يناير</c:v>
                  </c:pt>
                  <c:pt idx="13">
                    <c:v>فبراير</c:v>
                  </c:pt>
                  <c:pt idx="14">
                    <c:v>مارس</c:v>
                  </c:pt>
                </c:lvl>
                <c:lvl>
                  <c:pt idx="0">
                    <c:v>2019</c:v>
                  </c:pt>
                  <c:pt idx="12">
                    <c:v>2020</c:v>
                  </c:pt>
                </c:lvl>
              </c:multiLvlStrCache>
            </c:multiLvlStrRef>
          </c:cat>
          <c:val>
            <c:numRef>
              <c:f>'الرقم القياسي للإنتاج الصناعي'!$B$31:$P$31</c:f>
              <c:numCache>
                <c:formatCode>0.00</c:formatCode>
                <c:ptCount val="15"/>
                <c:pt idx="0">
                  <c:v>-0.85671205128354933</c:v>
                </c:pt>
                <c:pt idx="1">
                  <c:v>-2.035197881341118</c:v>
                </c:pt>
                <c:pt idx="2">
                  <c:v>-5.9637213763966148</c:v>
                </c:pt>
                <c:pt idx="3">
                  <c:v>-6.3804787795213409</c:v>
                </c:pt>
                <c:pt idx="4">
                  <c:v>-9.0020485176456457</c:v>
                </c:pt>
                <c:pt idx="5">
                  <c:v>-10.276833705458225</c:v>
                </c:pt>
                <c:pt idx="6">
                  <c:v>-9.1024040859277253</c:v>
                </c:pt>
                <c:pt idx="7">
                  <c:v>-7.2689872150142634</c:v>
                </c:pt>
                <c:pt idx="8">
                  <c:v>-11.2897234375032</c:v>
                </c:pt>
                <c:pt idx="9">
                  <c:v>-2.4529491830355679</c:v>
                </c:pt>
                <c:pt idx="10">
                  <c:v>-8.1037220007117252</c:v>
                </c:pt>
                <c:pt idx="11">
                  <c:v>-6.3464014616112117</c:v>
                </c:pt>
                <c:pt idx="12">
                  <c:v>-6.6784213830440642</c:v>
                </c:pt>
                <c:pt idx="13">
                  <c:v>-5.7210502566983639</c:v>
                </c:pt>
                <c:pt idx="14">
                  <c:v>-3.286180213463552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81-4F36-98F6-3CDE26FBA37C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278606112"/>
        <c:axId val="1278602640"/>
      </c:lineChart>
      <c:catAx>
        <c:axId val="12786061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en-US"/>
          </a:p>
        </c:txPr>
        <c:crossAx val="1278602640"/>
        <c:crosses val="autoZero"/>
        <c:auto val="1"/>
        <c:lblAlgn val="ctr"/>
        <c:lblOffset val="100"/>
        <c:noMultiLvlLbl val="0"/>
      </c:catAx>
      <c:valAx>
        <c:axId val="127860264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786061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Non-oil Industrial Production </a:t>
            </a:r>
          </a:p>
          <a:p>
            <a:pPr>
              <a:defRPr/>
            </a:pPr>
            <a:r>
              <a:rPr lang="en-US"/>
              <a:t>March 2020 (annual and monthly changes)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'Manufacturing production Graph'!$B$4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C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D46-460C-AE88-582470F5F5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Manufacturing of rubber and plastics products</c:v>
                </c:pt>
                <c:pt idx="1">
                  <c:v>Manufacturing of clothing</c:v>
                </c:pt>
                <c:pt idx="2">
                  <c:v>Manufacturing of machinery and equipment n.e.c.</c:v>
                </c:pt>
                <c:pt idx="3">
                  <c:v>Manufacturing of basic metals</c:v>
                </c:pt>
                <c:pt idx="4">
                  <c:v>Manufacturing of coke and refined petroleum products</c:v>
                </c:pt>
                <c:pt idx="5">
                  <c:v>Manufacturing of furniture</c:v>
                </c:pt>
                <c:pt idx="6">
                  <c:v>Manufacturing of food products</c:v>
                </c:pt>
                <c:pt idx="7">
                  <c:v>Manufacturing Production Index</c:v>
                </c:pt>
                <c:pt idx="8">
                  <c:v>Manufacturing of electrical equipment</c:v>
                </c:pt>
                <c:pt idx="9">
                  <c:v>Manufacturing of chemicals and chemical products</c:v>
                </c:pt>
                <c:pt idx="10">
                  <c:v>Manufacturing of other non-metallic mineral products</c:v>
                </c:pt>
                <c:pt idx="11">
                  <c:v>Manufacturing of paper and paper products</c:v>
                </c:pt>
                <c:pt idx="12">
                  <c:v>Manufacturing of beverages</c:v>
                </c:pt>
                <c:pt idx="13">
                  <c:v>Manufacturing of fabricated metal products</c:v>
                </c:pt>
              </c:strCache>
            </c:strRef>
          </c:cat>
          <c:val>
            <c:numRef>
              <c:f>'Manufacturing production Graph'!$B$5:$B$18</c:f>
              <c:numCache>
                <c:formatCode>0.0%</c:formatCode>
                <c:ptCount val="14"/>
                <c:pt idx="0">
                  <c:v>-6.5252289647963924E-2</c:v>
                </c:pt>
                <c:pt idx="1">
                  <c:v>-9.0768506782672342E-2</c:v>
                </c:pt>
                <c:pt idx="2">
                  <c:v>-5.6745286773496106E-2</c:v>
                </c:pt>
                <c:pt idx="3">
                  <c:v>-6.3304556722146077E-2</c:v>
                </c:pt>
                <c:pt idx="4">
                  <c:v>-9.0511546302243229E-3</c:v>
                </c:pt>
                <c:pt idx="5">
                  <c:v>-5.2367025063386752E-2</c:v>
                </c:pt>
                <c:pt idx="6">
                  <c:v>-5.5633564518149381E-3</c:v>
                </c:pt>
                <c:pt idx="7">
                  <c:v>-1.8015090208956974E-2</c:v>
                </c:pt>
                <c:pt idx="8">
                  <c:v>-7.2543895527871216E-2</c:v>
                </c:pt>
                <c:pt idx="9">
                  <c:v>-9.093332867580628E-3</c:v>
                </c:pt>
                <c:pt idx="10">
                  <c:v>-1.7971976212025176E-2</c:v>
                </c:pt>
                <c:pt idx="11">
                  <c:v>-2.7017464006794056E-2</c:v>
                </c:pt>
                <c:pt idx="12">
                  <c:v>-3.4248719427905305E-2</c:v>
                </c:pt>
                <c:pt idx="13">
                  <c:v>-6.5741022801893978E-3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46-460C-AE88-582470F5F546}"/>
            </c:ext>
          </c:extLst>
        </c:ser>
        <c:ser>
          <c:idx val="1"/>
          <c:order val="1"/>
          <c:tx>
            <c:strRef>
              <c:f>'Manufacturing production Graph'!$C$4</c:f>
              <c:strCache>
                <c:ptCount val="1"/>
                <c:pt idx="0">
                  <c:v>annual change</c:v>
                </c:pt>
              </c:strCache>
            </c:strRef>
          </c:tx>
          <c:spPr>
            <a:solidFill>
              <a:schemeClr val="tx2"/>
            </a:solidFill>
            <a:ln>
              <a:noFill/>
            </a:ln>
            <a:effectLst/>
          </c:spPr>
          <c:invertIfNegative val="0"/>
          <c:dPt>
            <c:idx val="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DD46-460C-AE88-582470F5F54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'Manufacturing production Graph'!$A$5:$A$18</c:f>
              <c:strCache>
                <c:ptCount val="14"/>
                <c:pt idx="0">
                  <c:v>Manufacturing of rubber and plastics products</c:v>
                </c:pt>
                <c:pt idx="1">
                  <c:v>Manufacturing of clothing</c:v>
                </c:pt>
                <c:pt idx="2">
                  <c:v>Manufacturing of machinery and equipment n.e.c.</c:v>
                </c:pt>
                <c:pt idx="3">
                  <c:v>Manufacturing of basic metals</c:v>
                </c:pt>
                <c:pt idx="4">
                  <c:v>Manufacturing of coke and refined petroleum products</c:v>
                </c:pt>
                <c:pt idx="5">
                  <c:v>Manufacturing of furniture</c:v>
                </c:pt>
                <c:pt idx="6">
                  <c:v>Manufacturing of food products</c:v>
                </c:pt>
                <c:pt idx="7">
                  <c:v>Manufacturing Production Index</c:v>
                </c:pt>
                <c:pt idx="8">
                  <c:v>Manufacturing of electrical equipment</c:v>
                </c:pt>
                <c:pt idx="9">
                  <c:v>Manufacturing of chemicals and chemical products</c:v>
                </c:pt>
                <c:pt idx="10">
                  <c:v>Manufacturing of other non-metallic mineral products</c:v>
                </c:pt>
                <c:pt idx="11">
                  <c:v>Manufacturing of paper and paper products</c:v>
                </c:pt>
                <c:pt idx="12">
                  <c:v>Manufacturing of beverages</c:v>
                </c:pt>
                <c:pt idx="13">
                  <c:v>Manufacturing of fabricated metal products</c:v>
                </c:pt>
              </c:strCache>
            </c:strRef>
          </c:cat>
          <c:val>
            <c:numRef>
              <c:f>'Manufacturing production Graph'!$C$5:$C$18</c:f>
              <c:numCache>
                <c:formatCode>0.0%</c:formatCode>
                <c:ptCount val="14"/>
                <c:pt idx="0">
                  <c:v>-0.30123692145731118</c:v>
                </c:pt>
                <c:pt idx="1">
                  <c:v>-0.23221967326935067</c:v>
                </c:pt>
                <c:pt idx="2">
                  <c:v>-0.20799729778457554</c:v>
                </c:pt>
                <c:pt idx="3">
                  <c:v>-0.16832639948528372</c:v>
                </c:pt>
                <c:pt idx="4">
                  <c:v>-0.16583843689289546</c:v>
                </c:pt>
                <c:pt idx="5">
                  <c:v>-0.15667497041876188</c:v>
                </c:pt>
                <c:pt idx="6">
                  <c:v>-0.12567288070105576</c:v>
                </c:pt>
                <c:pt idx="7">
                  <c:v>-0.11456632062856098</c:v>
                </c:pt>
                <c:pt idx="8">
                  <c:v>-6.9660885455675836E-2</c:v>
                </c:pt>
                <c:pt idx="9">
                  <c:v>-6.8072078077356046E-2</c:v>
                </c:pt>
                <c:pt idx="10">
                  <c:v>-6.121345729401273E-2</c:v>
                </c:pt>
                <c:pt idx="11">
                  <c:v>-4.8223116592798765E-2</c:v>
                </c:pt>
                <c:pt idx="12">
                  <c:v>2.2378350819285409E-3</c:v>
                </c:pt>
                <c:pt idx="13">
                  <c:v>0.10702921314009117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46-460C-AE88-582470F5F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693699231"/>
        <c:axId val="942741311"/>
      </c:barChart>
      <c:catAx>
        <c:axId val="6936992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2741311"/>
        <c:crosses val="autoZero"/>
        <c:auto val="1"/>
        <c:lblAlgn val="ctr"/>
        <c:lblOffset val="100"/>
        <c:noMultiLvlLbl val="0"/>
      </c:catAx>
      <c:valAx>
        <c:axId val="942741311"/>
        <c:scaling>
          <c:orientation val="minMax"/>
        </c:scaling>
        <c:delete val="0"/>
        <c:axPos val="b"/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936992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23090</xdr:colOff>
      <xdr:row>36</xdr:row>
      <xdr:rowOff>9524</xdr:rowOff>
    </xdr:from>
    <xdr:to>
      <xdr:col>16</xdr:col>
      <xdr:colOff>23091</xdr:colOff>
      <xdr:row>57</xdr:row>
      <xdr:rowOff>9524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1AAA3DD8-16CB-4416-BCA8-42824B26A2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34</xdr:row>
      <xdr:rowOff>14286</xdr:rowOff>
    </xdr:from>
    <xdr:to>
      <xdr:col>15</xdr:col>
      <xdr:colOff>0</xdr:colOff>
      <xdr:row>59</xdr:row>
      <xdr:rowOff>28575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216881</xdr:colOff>
      <xdr:row>4</xdr:row>
      <xdr:rowOff>216879</xdr:rowOff>
    </xdr:from>
    <xdr:to>
      <xdr:col>14</xdr:col>
      <xdr:colOff>328247</xdr:colOff>
      <xdr:row>24</xdr:row>
      <xdr:rowOff>146539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5C2456-4990-48D6-B57F-E216EC90BF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AppData/Local/Microsoft/Windows/INetCache/Content.Outlook/R44BVY58/Manufacturing%20Production%20Index%20k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ufacturing production Index"/>
      <sheetName val="Manufacturing production Graph"/>
    </sheetNames>
    <sheetDataSet>
      <sheetData sheetId="0"/>
      <sheetData sheetId="1">
        <row r="4">
          <cell r="B4" t="str">
            <v>monthly change</v>
          </cell>
          <cell r="C4" t="str">
            <v>annual change</v>
          </cell>
        </row>
        <row r="5">
          <cell r="A5" t="str">
            <v>Manufacturing of rubber and plastics products</v>
          </cell>
          <cell r="B5">
            <v>-6.5252289647963924E-2</v>
          </cell>
          <cell r="C5">
            <v>-0.30123692145731118</v>
          </cell>
        </row>
        <row r="6">
          <cell r="A6" t="str">
            <v>Manufacturing of clothing</v>
          </cell>
          <cell r="B6">
            <v>-9.0768506782672342E-2</v>
          </cell>
          <cell r="C6">
            <v>-0.23221967326935067</v>
          </cell>
        </row>
        <row r="7">
          <cell r="A7" t="str">
            <v>Manufacturing of machinery and equipment n.e.c.</v>
          </cell>
          <cell r="B7">
            <v>-5.6745286773496106E-2</v>
          </cell>
          <cell r="C7">
            <v>-0.20799729778457554</v>
          </cell>
        </row>
        <row r="8">
          <cell r="A8" t="str">
            <v>Manufacturing of basic metals</v>
          </cell>
          <cell r="B8">
            <v>-6.3304556722146077E-2</v>
          </cell>
          <cell r="C8">
            <v>-0.16832639948528372</v>
          </cell>
        </row>
        <row r="9">
          <cell r="A9" t="str">
            <v>Manufacturing of coke and refined petroleum products</v>
          </cell>
          <cell r="B9">
            <v>-9.0511546302243229E-3</v>
          </cell>
          <cell r="C9">
            <v>-0.16583843689289546</v>
          </cell>
        </row>
        <row r="10">
          <cell r="A10" t="str">
            <v>Manufacturing of furniture</v>
          </cell>
          <cell r="B10">
            <v>-5.2367025063386752E-2</v>
          </cell>
          <cell r="C10">
            <v>-0.15667497041876188</v>
          </cell>
        </row>
        <row r="11">
          <cell r="A11" t="str">
            <v>Manufacturing of food products</v>
          </cell>
          <cell r="B11">
            <v>-5.5633564518149381E-3</v>
          </cell>
          <cell r="C11">
            <v>-0.12567288070105576</v>
          </cell>
        </row>
        <row r="12">
          <cell r="A12" t="str">
            <v>Manufacturing Production Index</v>
          </cell>
          <cell r="B12">
            <v>-1.8015090208956974E-2</v>
          </cell>
          <cell r="C12">
            <v>-0.11456632062856098</v>
          </cell>
        </row>
        <row r="13">
          <cell r="A13" t="str">
            <v>Manufacturing of electrical equipment</v>
          </cell>
          <cell r="B13">
            <v>-7.2543895527871216E-2</v>
          </cell>
          <cell r="C13">
            <v>-6.9660885455675836E-2</v>
          </cell>
        </row>
        <row r="14">
          <cell r="A14" t="str">
            <v>Manufacturing of chemicals and chemical products</v>
          </cell>
          <cell r="B14">
            <v>-9.093332867580628E-3</v>
          </cell>
          <cell r="C14">
            <v>-6.8072078077356046E-2</v>
          </cell>
        </row>
        <row r="15">
          <cell r="A15" t="str">
            <v>Manufacturing of other non-metallic mineral products</v>
          </cell>
          <cell r="B15">
            <v>-1.7971976212025176E-2</v>
          </cell>
          <cell r="C15">
            <v>-6.121345729401273E-2</v>
          </cell>
        </row>
        <row r="16">
          <cell r="A16" t="str">
            <v>Manufacturing of paper and paper products</v>
          </cell>
          <cell r="B16">
            <v>-2.7017464006794056E-2</v>
          </cell>
          <cell r="C16">
            <v>-4.8223116592798765E-2</v>
          </cell>
        </row>
        <row r="17">
          <cell r="A17" t="str">
            <v>Manufacturing of beverages</v>
          </cell>
          <cell r="B17">
            <v>-3.4248719427905305E-2</v>
          </cell>
          <cell r="C17">
            <v>2.2378350819285409E-3</v>
          </cell>
        </row>
        <row r="18">
          <cell r="A18" t="str">
            <v>Manufacturing of fabricated metal products</v>
          </cell>
          <cell r="B18">
            <v>-6.5741022801893978E-3</v>
          </cell>
          <cell r="C18">
            <v>0.10702921314009117</v>
          </cell>
        </row>
      </sheetData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C35"/>
  <sheetViews>
    <sheetView zoomScale="60" zoomScaleNormal="60" zoomScalePageLayoutView="110" workbookViewId="0">
      <selection activeCell="Q34" sqref="Q34"/>
    </sheetView>
  </sheetViews>
  <sheetFormatPr defaultColWidth="8.81640625" defaultRowHeight="14.5"/>
  <cols>
    <col min="1" max="29" width="10.6328125" customWidth="1"/>
  </cols>
  <sheetData>
    <row r="3" spans="1:29" ht="27" customHeight="1" thickBot="1">
      <c r="C3" s="100" t="s">
        <v>39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  <c r="U3" s="100"/>
      <c r="V3" s="100"/>
      <c r="W3" s="100"/>
      <c r="X3" s="100"/>
      <c r="Y3" s="100"/>
      <c r="Z3" s="100"/>
      <c r="AA3" s="100"/>
      <c r="AB3" s="100"/>
      <c r="AC3" s="100"/>
    </row>
    <row r="4" spans="1:29">
      <c r="C4" s="135">
        <v>2018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5">
        <v>2019</v>
      </c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4"/>
      <c r="AA4" s="133">
        <v>2020</v>
      </c>
      <c r="AB4" s="133"/>
      <c r="AC4" s="134"/>
    </row>
    <row r="5" spans="1:29">
      <c r="C5" s="9" t="s">
        <v>0</v>
      </c>
      <c r="D5" s="13" t="s">
        <v>1</v>
      </c>
      <c r="E5" s="14" t="s">
        <v>2</v>
      </c>
      <c r="F5" s="10" t="s">
        <v>3</v>
      </c>
      <c r="G5" s="10" t="s">
        <v>4</v>
      </c>
      <c r="H5" s="12" t="s">
        <v>5</v>
      </c>
      <c r="I5" s="10" t="s">
        <v>6</v>
      </c>
      <c r="J5" s="10" t="s">
        <v>7</v>
      </c>
      <c r="K5" s="12" t="s">
        <v>8</v>
      </c>
      <c r="L5" s="10" t="s">
        <v>9</v>
      </c>
      <c r="M5" s="10" t="s">
        <v>10</v>
      </c>
      <c r="N5" s="13" t="s">
        <v>11</v>
      </c>
      <c r="O5" s="9" t="s">
        <v>0</v>
      </c>
      <c r="P5" s="13" t="s">
        <v>1</v>
      </c>
      <c r="Q5" s="14" t="s">
        <v>2</v>
      </c>
      <c r="R5" s="13" t="s">
        <v>3</v>
      </c>
      <c r="S5" s="13" t="s">
        <v>4</v>
      </c>
      <c r="T5" s="14" t="s">
        <v>5</v>
      </c>
      <c r="U5" s="13" t="s">
        <v>6</v>
      </c>
      <c r="V5" s="13" t="s">
        <v>7</v>
      </c>
      <c r="W5" s="14" t="s">
        <v>8</v>
      </c>
      <c r="X5" s="13" t="s">
        <v>9</v>
      </c>
      <c r="Y5" s="13" t="s">
        <v>10</v>
      </c>
      <c r="Z5" s="14" t="s">
        <v>11</v>
      </c>
      <c r="AA5" s="10" t="s">
        <v>0</v>
      </c>
      <c r="AB5" s="10" t="s">
        <v>1</v>
      </c>
      <c r="AC5" s="12" t="s">
        <v>2</v>
      </c>
    </row>
    <row r="6" spans="1:29">
      <c r="C6" s="85">
        <f t="shared" ref="C6:Z6" si="0">(C13*$G25+C14*$G26+C15*$G$27)/100</f>
        <v>131.55412000000001</v>
      </c>
      <c r="D6" s="84">
        <f t="shared" si="0"/>
        <v>131.97782999999998</v>
      </c>
      <c r="E6" s="86">
        <f t="shared" si="0"/>
        <v>133.54145</v>
      </c>
      <c r="F6" s="84">
        <f t="shared" si="0"/>
        <v>134.94771</v>
      </c>
      <c r="G6" s="84">
        <f t="shared" si="0"/>
        <v>137.54336000000001</v>
      </c>
      <c r="H6" s="84">
        <f t="shared" si="0"/>
        <v>141.10854</v>
      </c>
      <c r="I6" s="85">
        <f t="shared" si="0"/>
        <v>137.87028000000001</v>
      </c>
      <c r="J6" s="84">
        <f t="shared" si="0"/>
        <v>137.30950000000001</v>
      </c>
      <c r="K6" s="86">
        <f t="shared" si="0"/>
        <v>137.02364</v>
      </c>
      <c r="L6" s="84">
        <f t="shared" si="0"/>
        <v>134.00032999999999</v>
      </c>
      <c r="M6" s="84">
        <f t="shared" si="0"/>
        <v>136.14855</v>
      </c>
      <c r="N6" s="84">
        <f t="shared" si="0"/>
        <v>130.14131</v>
      </c>
      <c r="O6" s="85">
        <f t="shared" si="0"/>
        <v>130.42707999999999</v>
      </c>
      <c r="P6" s="84">
        <f>(P13*$G25+P14*$G26+P15*$G$27)/100</f>
        <v>129.29182</v>
      </c>
      <c r="Q6" s="86">
        <f t="shared" si="0"/>
        <v>125.57741</v>
      </c>
      <c r="R6" s="84">
        <f t="shared" si="0"/>
        <v>126.3374</v>
      </c>
      <c r="S6" s="84">
        <f t="shared" si="0"/>
        <v>125.16163999999999</v>
      </c>
      <c r="T6" s="84">
        <f t="shared" si="0"/>
        <v>126.60705</v>
      </c>
      <c r="U6" s="85">
        <f t="shared" si="0"/>
        <v>125.32077000000001</v>
      </c>
      <c r="V6" s="84">
        <f t="shared" si="0"/>
        <v>127.32849</v>
      </c>
      <c r="W6" s="86">
        <f t="shared" si="0"/>
        <v>121.55406011441178</v>
      </c>
      <c r="X6" s="84">
        <f t="shared" si="0"/>
        <v>130.71143780500262</v>
      </c>
      <c r="Y6" s="84">
        <f t="shared" si="0"/>
        <v>125.11545</v>
      </c>
      <c r="Z6" s="86">
        <f t="shared" si="0"/>
        <v>121.88202000000003</v>
      </c>
      <c r="AA6" s="84">
        <f>(AA13*$G25+AA14*$G26+AA15*$G$27)/100</f>
        <v>121.71661</v>
      </c>
      <c r="AB6" s="84">
        <f>(AB13*$G25+AB14*$G26+AB15*$G$27)/100</f>
        <v>121.89497000000001</v>
      </c>
      <c r="AC6" s="96">
        <f>AC13*G25/100+AC14*G26/100+AC15*G27/100</f>
        <v>121.45071</v>
      </c>
    </row>
    <row r="7" spans="1:29"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</row>
    <row r="8" spans="1:29" ht="17.25" customHeight="1"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</row>
    <row r="9" spans="1:29" ht="14.25" customHeight="1"/>
    <row r="10" spans="1:29" ht="27" customHeight="1" thickBot="1">
      <c r="A10" s="128" t="s">
        <v>40</v>
      </c>
      <c r="B10" s="129"/>
      <c r="C10" s="129"/>
      <c r="D10" s="129"/>
      <c r="E10" s="129"/>
      <c r="F10" s="129"/>
      <c r="G10" s="129"/>
      <c r="H10" s="129"/>
      <c r="I10" s="129"/>
      <c r="J10" s="129"/>
      <c r="K10" s="129"/>
      <c r="L10" s="129"/>
      <c r="M10" s="129"/>
      <c r="N10" s="129"/>
      <c r="O10" s="129"/>
      <c r="P10" s="129"/>
      <c r="Q10" s="129"/>
      <c r="R10" s="129"/>
      <c r="S10" s="129"/>
      <c r="T10" s="129"/>
      <c r="U10" s="129"/>
      <c r="V10" s="129"/>
      <c r="W10" s="129"/>
      <c r="X10" s="129"/>
      <c r="Y10" s="129"/>
      <c r="Z10" s="129"/>
      <c r="AA10" s="129"/>
      <c r="AB10" s="129"/>
      <c r="AC10" s="129"/>
    </row>
    <row r="11" spans="1:29">
      <c r="A11" s="139"/>
      <c r="B11" s="140"/>
      <c r="C11" s="130">
        <v>2018</v>
      </c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2"/>
      <c r="O11" s="130">
        <v>2019</v>
      </c>
      <c r="P11" s="131"/>
      <c r="Q11" s="131"/>
      <c r="R11" s="131"/>
      <c r="S11" s="131"/>
      <c r="T11" s="131"/>
      <c r="U11" s="131"/>
      <c r="V11" s="131"/>
      <c r="W11" s="131"/>
      <c r="X11" s="131"/>
      <c r="Y11" s="131"/>
      <c r="Z11" s="132"/>
      <c r="AA11" s="130">
        <v>2020</v>
      </c>
      <c r="AB11" s="131"/>
      <c r="AC11" s="132"/>
    </row>
    <row r="12" spans="1:29" ht="15" thickBot="1">
      <c r="A12" s="141"/>
      <c r="B12" s="142"/>
      <c r="C12" s="30" t="s">
        <v>0</v>
      </c>
      <c r="D12" s="31" t="s">
        <v>1</v>
      </c>
      <c r="E12" s="32" t="s">
        <v>2</v>
      </c>
      <c r="F12" s="31" t="s">
        <v>3</v>
      </c>
      <c r="G12" s="31" t="s">
        <v>4</v>
      </c>
      <c r="H12" s="32" t="s">
        <v>5</v>
      </c>
      <c r="I12" s="31" t="s">
        <v>6</v>
      </c>
      <c r="J12" s="31" t="s">
        <v>7</v>
      </c>
      <c r="K12" s="32" t="s">
        <v>8</v>
      </c>
      <c r="L12" s="31" t="s">
        <v>9</v>
      </c>
      <c r="M12" s="31" t="s">
        <v>10</v>
      </c>
      <c r="N12" s="32" t="s">
        <v>11</v>
      </c>
      <c r="O12" s="30" t="s">
        <v>0</v>
      </c>
      <c r="P12" s="31" t="s">
        <v>1</v>
      </c>
      <c r="Q12" s="32" t="s">
        <v>2</v>
      </c>
      <c r="R12" s="31" t="s">
        <v>3</v>
      </c>
      <c r="S12" s="31" t="s">
        <v>4</v>
      </c>
      <c r="T12" s="32" t="s">
        <v>5</v>
      </c>
      <c r="U12" s="31" t="s">
        <v>6</v>
      </c>
      <c r="V12" s="31" t="s">
        <v>7</v>
      </c>
      <c r="W12" s="32" t="s">
        <v>8</v>
      </c>
      <c r="X12" s="31" t="s">
        <v>9</v>
      </c>
      <c r="Y12" s="31" t="s">
        <v>10</v>
      </c>
      <c r="Z12" s="32" t="s">
        <v>11</v>
      </c>
      <c r="AA12" s="30" t="s">
        <v>0</v>
      </c>
      <c r="AB12" s="31" t="s">
        <v>1</v>
      </c>
      <c r="AC12" s="32" t="s">
        <v>2</v>
      </c>
    </row>
    <row r="13" spans="1:29">
      <c r="A13" s="101" t="s">
        <v>12</v>
      </c>
      <c r="B13" s="102"/>
      <c r="C13" s="75">
        <v>122.27</v>
      </c>
      <c r="D13" s="75">
        <v>121.68</v>
      </c>
      <c r="E13" s="76">
        <v>121.34</v>
      </c>
      <c r="F13" s="75">
        <v>120.86</v>
      </c>
      <c r="G13" s="75">
        <v>122.84</v>
      </c>
      <c r="H13" s="76">
        <v>128.58000000000001</v>
      </c>
      <c r="I13" s="75">
        <v>126</v>
      </c>
      <c r="J13" s="75">
        <v>127.52</v>
      </c>
      <c r="K13" s="76">
        <v>128.62</v>
      </c>
      <c r="L13" s="75">
        <v>130.34</v>
      </c>
      <c r="M13" s="75">
        <v>135.86000000000001</v>
      </c>
      <c r="N13" s="76">
        <v>130.35</v>
      </c>
      <c r="O13" s="75">
        <v>125.45</v>
      </c>
      <c r="P13" s="75">
        <v>124.14</v>
      </c>
      <c r="Q13" s="76">
        <v>119.87</v>
      </c>
      <c r="R13" s="75">
        <v>120.11</v>
      </c>
      <c r="S13" s="75">
        <v>118.43</v>
      </c>
      <c r="T13" s="76">
        <v>119.81</v>
      </c>
      <c r="U13" s="75">
        <v>117.33</v>
      </c>
      <c r="V13" s="75">
        <v>119.89</v>
      </c>
      <c r="W13" s="76">
        <v>111.81</v>
      </c>
      <c r="X13" s="75">
        <v>126.18751148216947</v>
      </c>
      <c r="Y13" s="75">
        <v>121.13</v>
      </c>
      <c r="Z13" s="76">
        <v>117.67</v>
      </c>
      <c r="AA13" s="75">
        <v>119.34</v>
      </c>
      <c r="AB13" s="75">
        <v>119.94</v>
      </c>
      <c r="AC13" s="77">
        <v>119.36</v>
      </c>
    </row>
    <row r="14" spans="1:29">
      <c r="A14" s="103" t="s">
        <v>13</v>
      </c>
      <c r="B14" s="104"/>
      <c r="C14" s="78">
        <v>171.27</v>
      </c>
      <c r="D14" s="78">
        <v>173.65</v>
      </c>
      <c r="E14" s="79">
        <v>179.1</v>
      </c>
      <c r="F14" s="78">
        <v>183.92</v>
      </c>
      <c r="G14" s="78">
        <v>185.71</v>
      </c>
      <c r="H14" s="79">
        <v>180.98</v>
      </c>
      <c r="I14" s="78">
        <v>176.46</v>
      </c>
      <c r="J14" s="78">
        <v>170.01</v>
      </c>
      <c r="K14" s="79">
        <v>165.64</v>
      </c>
      <c r="L14" s="78">
        <v>150.88999999999999</v>
      </c>
      <c r="M14" s="78">
        <v>144.85</v>
      </c>
      <c r="N14" s="79">
        <v>138.79</v>
      </c>
      <c r="O14" s="78">
        <v>155.97999999999999</v>
      </c>
      <c r="P14" s="78">
        <v>153.87</v>
      </c>
      <c r="Q14" s="79">
        <v>148.97999999999999</v>
      </c>
      <c r="R14" s="78">
        <v>148.54</v>
      </c>
      <c r="S14" s="78">
        <v>145.76</v>
      </c>
      <c r="T14" s="79">
        <v>146.05000000000001</v>
      </c>
      <c r="U14" s="78">
        <v>148.68</v>
      </c>
      <c r="V14" s="78">
        <v>149.22999999999999</v>
      </c>
      <c r="W14" s="79">
        <v>150.41999999999999</v>
      </c>
      <c r="X14" s="78">
        <v>147.61000000000001</v>
      </c>
      <c r="Y14" s="78">
        <v>142.69</v>
      </c>
      <c r="Z14" s="79">
        <v>139.99</v>
      </c>
      <c r="AA14" s="78">
        <v>136.15</v>
      </c>
      <c r="AB14" s="78">
        <v>134.33000000000001</v>
      </c>
      <c r="AC14" s="80">
        <v>131.91</v>
      </c>
    </row>
    <row r="15" spans="1:29" ht="15" thickBot="1">
      <c r="A15" s="105" t="s">
        <v>14</v>
      </c>
      <c r="B15" s="106"/>
      <c r="C15" s="81">
        <v>60.55</v>
      </c>
      <c r="D15" s="81">
        <v>71.77</v>
      </c>
      <c r="E15" s="82">
        <v>91.95</v>
      </c>
      <c r="F15" s="81">
        <v>115.21</v>
      </c>
      <c r="G15" s="81">
        <v>139.9</v>
      </c>
      <c r="H15" s="82">
        <v>152.24</v>
      </c>
      <c r="I15" s="81">
        <v>142.08000000000001</v>
      </c>
      <c r="J15" s="81">
        <v>133.96</v>
      </c>
      <c r="K15" s="82">
        <v>129.9</v>
      </c>
      <c r="L15" s="81">
        <v>96.41</v>
      </c>
      <c r="M15" s="81">
        <v>75.75</v>
      </c>
      <c r="N15" s="82">
        <v>57.38</v>
      </c>
      <c r="O15" s="81">
        <v>59.15</v>
      </c>
      <c r="P15" s="81">
        <v>70.099999999999994</v>
      </c>
      <c r="Q15" s="82">
        <v>89.82</v>
      </c>
      <c r="R15" s="81">
        <v>113.29</v>
      </c>
      <c r="S15" s="81">
        <v>137.57</v>
      </c>
      <c r="T15" s="82">
        <v>149.69999999999999</v>
      </c>
      <c r="U15" s="81">
        <v>148.56</v>
      </c>
      <c r="V15" s="81">
        <v>147.74</v>
      </c>
      <c r="W15" s="82">
        <v>146.92034877282043</v>
      </c>
      <c r="X15" s="81">
        <v>115.2373017512532</v>
      </c>
      <c r="Y15" s="81">
        <v>90.54</v>
      </c>
      <c r="Z15" s="82">
        <v>88.97</v>
      </c>
      <c r="AA15" s="81">
        <v>70.290000000000006</v>
      </c>
      <c r="AB15" s="81">
        <v>75.209999999999994</v>
      </c>
      <c r="AC15" s="83">
        <v>93.65</v>
      </c>
    </row>
    <row r="20" spans="1:25" ht="28.5" customHeight="1">
      <c r="A20" s="2"/>
      <c r="B20" s="109" t="s">
        <v>60</v>
      </c>
      <c r="C20" s="110"/>
      <c r="D20" s="110"/>
      <c r="E20" s="110"/>
      <c r="F20" s="110"/>
      <c r="G20" s="111"/>
    </row>
    <row r="21" spans="1:25" ht="27" customHeight="1">
      <c r="B21" s="112" t="s">
        <v>35</v>
      </c>
      <c r="C21" s="113"/>
      <c r="D21" s="113"/>
      <c r="E21" s="118" t="s">
        <v>61</v>
      </c>
      <c r="F21" s="119"/>
      <c r="G21" s="120"/>
    </row>
    <row r="22" spans="1:25" ht="21.75" customHeight="1">
      <c r="B22" s="114"/>
      <c r="C22" s="115"/>
      <c r="D22" s="115"/>
      <c r="E22" s="121"/>
      <c r="F22" s="122"/>
      <c r="G22" s="123"/>
      <c r="U22" s="44"/>
      <c r="V22" s="44"/>
      <c r="W22" s="45"/>
      <c r="X22" s="45"/>
      <c r="Y22" s="44"/>
    </row>
    <row r="23" spans="1:25">
      <c r="B23" s="116"/>
      <c r="C23" s="117"/>
      <c r="D23" s="117"/>
      <c r="E23" s="35">
        <v>43525</v>
      </c>
      <c r="F23" s="36">
        <v>43862</v>
      </c>
      <c r="G23" s="37" t="s">
        <v>16</v>
      </c>
      <c r="I23" s="4"/>
      <c r="J23" s="4"/>
      <c r="K23" s="4"/>
      <c r="U23" s="44"/>
      <c r="V23" s="44"/>
      <c r="W23" s="46"/>
      <c r="X23" s="47"/>
      <c r="Y23" s="48"/>
    </row>
    <row r="24" spans="1:25">
      <c r="B24" s="124" t="s">
        <v>15</v>
      </c>
      <c r="C24" s="125"/>
      <c r="D24" s="125"/>
      <c r="E24" s="38">
        <f>(AC6-Q6)/Q6*100</f>
        <v>-3.286180213463552</v>
      </c>
      <c r="F24" s="38">
        <f>(AC6-AB6)/AB6*100</f>
        <v>-0.36446130631970625</v>
      </c>
      <c r="G24" s="39">
        <v>100</v>
      </c>
      <c r="I24" s="4"/>
      <c r="J24" s="27"/>
      <c r="K24" s="4"/>
      <c r="M24" s="4"/>
      <c r="N24" s="4"/>
      <c r="O24" s="4"/>
      <c r="U24" s="44"/>
      <c r="V24" s="44"/>
      <c r="W24" s="46"/>
      <c r="X24" s="47"/>
      <c r="Y24" s="48"/>
    </row>
    <row r="25" spans="1:25">
      <c r="B25" s="126" t="s">
        <v>12</v>
      </c>
      <c r="C25" s="127"/>
      <c r="D25" s="127"/>
      <c r="E25" s="40">
        <f>(AC13-Q13)/Q13*100</f>
        <v>-0.42546091599232927</v>
      </c>
      <c r="F25" s="40">
        <f>(AC13-AB13)/AB13*100</f>
        <v>-0.4835751208937788</v>
      </c>
      <c r="G25" s="41">
        <v>74.5</v>
      </c>
      <c r="I25" s="34"/>
      <c r="J25" s="27"/>
      <c r="K25" s="4"/>
      <c r="M25" s="4"/>
      <c r="N25" s="4"/>
      <c r="O25" s="4"/>
      <c r="U25" s="44"/>
      <c r="V25" s="44"/>
      <c r="W25" s="46"/>
      <c r="X25" s="47"/>
      <c r="Y25" s="48"/>
    </row>
    <row r="26" spans="1:25">
      <c r="B26" s="126" t="s">
        <v>13</v>
      </c>
      <c r="C26" s="127"/>
      <c r="D26" s="127"/>
      <c r="E26" s="40">
        <f t="shared" ref="E26:E27" si="1">(AC14-Q14)/Q14*100</f>
        <v>-11.457913813934754</v>
      </c>
      <c r="F26" s="40">
        <f t="shared" ref="F26:F27" si="2">(AC14-AB14)/AB14*100</f>
        <v>-1.8015335368123397</v>
      </c>
      <c r="G26" s="41">
        <v>22.6</v>
      </c>
      <c r="I26" s="34"/>
      <c r="J26" s="27"/>
      <c r="K26" s="4"/>
      <c r="M26" s="4"/>
      <c r="N26" s="4"/>
      <c r="O26" s="4"/>
      <c r="U26" s="44"/>
      <c r="V26" s="44"/>
      <c r="W26" s="49"/>
      <c r="X26" s="49"/>
      <c r="Y26" s="48"/>
    </row>
    <row r="27" spans="1:25">
      <c r="B27" s="107" t="s">
        <v>14</v>
      </c>
      <c r="C27" s="108"/>
      <c r="D27" s="108"/>
      <c r="E27" s="42">
        <f t="shared" si="1"/>
        <v>4.2640837230015727</v>
      </c>
      <c r="F27" s="42">
        <f t="shared" si="2"/>
        <v>24.518016221247194</v>
      </c>
      <c r="G27" s="43">
        <v>2.9</v>
      </c>
      <c r="I27" s="34"/>
      <c r="J27" s="27"/>
      <c r="K27" s="4"/>
      <c r="M27" s="4"/>
      <c r="N27" s="4"/>
      <c r="O27" s="4"/>
    </row>
    <row r="28" spans="1:25">
      <c r="B28" s="11"/>
      <c r="C28" s="11"/>
      <c r="D28" s="11"/>
      <c r="E28" s="28"/>
      <c r="F28" s="29"/>
      <c r="G28" s="33"/>
      <c r="I28" s="4"/>
      <c r="J28" s="4"/>
      <c r="K28" s="4"/>
      <c r="M28" s="4"/>
      <c r="N28" s="4"/>
      <c r="O28" s="4"/>
    </row>
    <row r="29" spans="1:25">
      <c r="B29" s="11"/>
      <c r="C29" s="11"/>
      <c r="D29" s="11"/>
      <c r="E29" s="28"/>
      <c r="F29" s="29"/>
      <c r="G29" s="33"/>
      <c r="I29" s="4"/>
      <c r="J29" s="4"/>
      <c r="K29" s="4"/>
      <c r="M29" s="4"/>
      <c r="N29" s="4"/>
      <c r="O29" s="4"/>
    </row>
    <row r="31" spans="1:25" ht="29.25" customHeight="1" thickBot="1">
      <c r="B31" s="143" t="s">
        <v>42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</row>
    <row r="32" spans="1:25" ht="29.25" customHeight="1" thickBot="1">
      <c r="B32" s="136" t="s">
        <v>41</v>
      </c>
      <c r="C32" s="70"/>
      <c r="D32" s="64"/>
      <c r="E32" s="64"/>
      <c r="F32" s="64"/>
      <c r="G32" s="64"/>
      <c r="H32" s="64"/>
      <c r="I32" s="65">
        <v>2019</v>
      </c>
      <c r="J32" s="64"/>
      <c r="K32" s="64"/>
      <c r="L32" s="64"/>
      <c r="M32" s="64"/>
      <c r="N32" s="71"/>
      <c r="O32" s="144">
        <v>2020</v>
      </c>
      <c r="P32" s="145"/>
      <c r="Q32" s="146"/>
      <c r="T32" s="1"/>
    </row>
    <row r="33" spans="2:17" ht="33.75" customHeight="1" thickBot="1">
      <c r="B33" s="137"/>
      <c r="C33" s="72" t="s">
        <v>45</v>
      </c>
      <c r="D33" s="66" t="s">
        <v>46</v>
      </c>
      <c r="E33" s="67" t="s">
        <v>47</v>
      </c>
      <c r="F33" s="66" t="s">
        <v>48</v>
      </c>
      <c r="G33" s="67" t="s">
        <v>49</v>
      </c>
      <c r="H33" s="66" t="s">
        <v>50</v>
      </c>
      <c r="I33" s="67" t="s">
        <v>51</v>
      </c>
      <c r="J33" s="66" t="s">
        <v>52</v>
      </c>
      <c r="K33" s="67" t="s">
        <v>53</v>
      </c>
      <c r="L33" s="66" t="s">
        <v>54</v>
      </c>
      <c r="M33" s="67" t="s">
        <v>55</v>
      </c>
      <c r="N33" s="68" t="s">
        <v>56</v>
      </c>
      <c r="O33" s="67" t="s">
        <v>45</v>
      </c>
      <c r="P33" s="68" t="s">
        <v>46</v>
      </c>
      <c r="Q33" s="68" t="s">
        <v>59</v>
      </c>
    </row>
    <row r="34" spans="2:17" ht="21" customHeight="1" thickBot="1">
      <c r="B34" s="138"/>
      <c r="C34" s="73">
        <f t="shared" ref="C34:O34" si="3">(O6-C6)/C6*100</f>
        <v>-0.85671205128354933</v>
      </c>
      <c r="D34" s="69">
        <f t="shared" si="3"/>
        <v>-2.035197881341118</v>
      </c>
      <c r="E34" s="69">
        <f t="shared" si="3"/>
        <v>-5.9637213763966148</v>
      </c>
      <c r="F34" s="69">
        <f t="shared" si="3"/>
        <v>-6.3804787795213409</v>
      </c>
      <c r="G34" s="69">
        <f t="shared" si="3"/>
        <v>-9.0020485176456457</v>
      </c>
      <c r="H34" s="69">
        <f t="shared" si="3"/>
        <v>-10.276833705458225</v>
      </c>
      <c r="I34" s="69">
        <f t="shared" si="3"/>
        <v>-9.1024040859277253</v>
      </c>
      <c r="J34" s="69">
        <f t="shared" si="3"/>
        <v>-7.2689872150142634</v>
      </c>
      <c r="K34" s="69">
        <f t="shared" si="3"/>
        <v>-11.289716055994583</v>
      </c>
      <c r="L34" s="69">
        <f t="shared" si="3"/>
        <v>-2.4543911160497691</v>
      </c>
      <c r="M34" s="69">
        <f t="shared" si="3"/>
        <v>-8.1037220007117252</v>
      </c>
      <c r="N34" s="74">
        <f t="shared" si="3"/>
        <v>-6.3464014616112117</v>
      </c>
      <c r="O34" s="69">
        <f t="shared" si="3"/>
        <v>-6.6784213830440642</v>
      </c>
      <c r="P34" s="69">
        <f t="shared" ref="P34" si="4">(AB6-P6)/P6*100</f>
        <v>-5.7210502566983639</v>
      </c>
      <c r="Q34" s="69">
        <f t="shared" ref="Q34" si="5">(AC6-Q6)/Q6*100</f>
        <v>-3.286180213463552</v>
      </c>
    </row>
    <row r="35" spans="2:17">
      <c r="L35" s="4"/>
    </row>
  </sheetData>
  <mergeCells count="22">
    <mergeCell ref="B32:B34"/>
    <mergeCell ref="C11:N11"/>
    <mergeCell ref="A11:B12"/>
    <mergeCell ref="O11:Z11"/>
    <mergeCell ref="B31:Q31"/>
    <mergeCell ref="O32:Q32"/>
    <mergeCell ref="C3:AC3"/>
    <mergeCell ref="A13:B13"/>
    <mergeCell ref="A14:B14"/>
    <mergeCell ref="A15:B15"/>
    <mergeCell ref="B27:D27"/>
    <mergeCell ref="B20:G20"/>
    <mergeCell ref="B21:D23"/>
    <mergeCell ref="E21:G22"/>
    <mergeCell ref="B24:D24"/>
    <mergeCell ref="B25:D25"/>
    <mergeCell ref="B26:D26"/>
    <mergeCell ref="A10:AC10"/>
    <mergeCell ref="AA11:AC11"/>
    <mergeCell ref="AA4:AC4"/>
    <mergeCell ref="C4:N4"/>
    <mergeCell ref="O4:Z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AC33"/>
  <sheetViews>
    <sheetView rightToLeft="1" zoomScale="60" zoomScaleNormal="60" workbookViewId="0">
      <selection activeCell="P31" sqref="P31"/>
    </sheetView>
  </sheetViews>
  <sheetFormatPr defaultColWidth="8.81640625" defaultRowHeight="14.5"/>
  <cols>
    <col min="1" max="1" width="19.1796875" customWidth="1"/>
    <col min="2" max="2" width="11.6328125" customWidth="1"/>
    <col min="3" max="3" width="11" customWidth="1"/>
    <col min="4" max="4" width="10.81640625" customWidth="1"/>
    <col min="7" max="8" width="9.1796875" bestFit="1" customWidth="1"/>
    <col min="9" max="9" width="11.6328125" bestFit="1" customWidth="1"/>
    <col min="10" max="10" width="10.36328125" bestFit="1" customWidth="1"/>
    <col min="11" max="11" width="10" bestFit="1" customWidth="1"/>
    <col min="12" max="12" width="10.36328125" bestFit="1" customWidth="1"/>
    <col min="13" max="13" width="10.6328125" bestFit="1" customWidth="1"/>
  </cols>
  <sheetData>
    <row r="3" spans="1:29" ht="29.25" customHeight="1">
      <c r="A3" s="156" t="s">
        <v>17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</row>
    <row r="4" spans="1:29" ht="29.25" customHeight="1">
      <c r="A4" s="157" t="s">
        <v>17</v>
      </c>
      <c r="B4" s="158"/>
      <c r="C4" s="151">
        <v>2018</v>
      </c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3"/>
      <c r="O4" s="151">
        <v>2019</v>
      </c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3"/>
      <c r="AA4" s="151">
        <v>2020</v>
      </c>
      <c r="AB4" s="152"/>
      <c r="AC4" s="153"/>
    </row>
    <row r="5" spans="1:29">
      <c r="A5" s="159"/>
      <c r="B5" s="160"/>
      <c r="C5" s="167" t="s">
        <v>18</v>
      </c>
      <c r="D5" s="163" t="s">
        <v>19</v>
      </c>
      <c r="E5" s="165" t="s">
        <v>20</v>
      </c>
      <c r="F5" s="167" t="s">
        <v>21</v>
      </c>
      <c r="G5" s="163" t="s">
        <v>22</v>
      </c>
      <c r="H5" s="165" t="s">
        <v>23</v>
      </c>
      <c r="I5" s="167" t="s">
        <v>24</v>
      </c>
      <c r="J5" s="163" t="s">
        <v>25</v>
      </c>
      <c r="K5" s="165" t="s">
        <v>26</v>
      </c>
      <c r="L5" s="167" t="s">
        <v>27</v>
      </c>
      <c r="M5" s="163" t="s">
        <v>28</v>
      </c>
      <c r="N5" s="165" t="s">
        <v>29</v>
      </c>
      <c r="O5" s="167" t="s">
        <v>18</v>
      </c>
      <c r="P5" s="163" t="s">
        <v>19</v>
      </c>
      <c r="Q5" s="165" t="s">
        <v>20</v>
      </c>
      <c r="R5" s="154" t="s">
        <v>21</v>
      </c>
      <c r="S5" s="147" t="s">
        <v>22</v>
      </c>
      <c r="T5" s="149" t="s">
        <v>23</v>
      </c>
      <c r="U5" s="154" t="s">
        <v>24</v>
      </c>
      <c r="V5" s="147" t="s">
        <v>25</v>
      </c>
      <c r="W5" s="149" t="s">
        <v>26</v>
      </c>
      <c r="X5" s="154" t="s">
        <v>27</v>
      </c>
      <c r="Y5" s="147" t="s">
        <v>28</v>
      </c>
      <c r="Z5" s="149" t="s">
        <v>29</v>
      </c>
      <c r="AA5" s="147" t="s">
        <v>18</v>
      </c>
      <c r="AB5" s="147" t="s">
        <v>19</v>
      </c>
      <c r="AC5" s="149" t="s">
        <v>20</v>
      </c>
    </row>
    <row r="6" spans="1:29" ht="15" thickBot="1">
      <c r="A6" s="159"/>
      <c r="B6" s="160"/>
      <c r="C6" s="168"/>
      <c r="D6" s="164"/>
      <c r="E6" s="166"/>
      <c r="F6" s="168"/>
      <c r="G6" s="164"/>
      <c r="H6" s="166"/>
      <c r="I6" s="168"/>
      <c r="J6" s="164"/>
      <c r="K6" s="166"/>
      <c r="L6" s="168"/>
      <c r="M6" s="164"/>
      <c r="N6" s="166"/>
      <c r="O6" s="168"/>
      <c r="P6" s="164"/>
      <c r="Q6" s="166"/>
      <c r="R6" s="155"/>
      <c r="S6" s="148"/>
      <c r="T6" s="150"/>
      <c r="U6" s="155"/>
      <c r="V6" s="148"/>
      <c r="W6" s="150"/>
      <c r="X6" s="155"/>
      <c r="Y6" s="148"/>
      <c r="Z6" s="150"/>
      <c r="AA6" s="148"/>
      <c r="AB6" s="148"/>
      <c r="AC6" s="169"/>
    </row>
    <row r="7" spans="1:29" s="50" customFormat="1" ht="22" customHeight="1" thickBot="1">
      <c r="A7" s="161"/>
      <c r="B7" s="162"/>
      <c r="C7" s="89">
        <f t="shared" ref="C7:AC7" si="0">(C13*$D22+C14*$D23+C15*$D24)/100</f>
        <v>131.55412000000001</v>
      </c>
      <c r="D7" s="90">
        <f t="shared" si="0"/>
        <v>131.97782999999998</v>
      </c>
      <c r="E7" s="91">
        <f t="shared" si="0"/>
        <v>133.54145</v>
      </c>
      <c r="F7" s="89">
        <f t="shared" si="0"/>
        <v>134.94771</v>
      </c>
      <c r="G7" s="90">
        <f t="shared" si="0"/>
        <v>137.54336000000001</v>
      </c>
      <c r="H7" s="91">
        <f t="shared" si="0"/>
        <v>141.10854</v>
      </c>
      <c r="I7" s="89">
        <f t="shared" si="0"/>
        <v>137.87028000000001</v>
      </c>
      <c r="J7" s="90">
        <f t="shared" si="0"/>
        <v>137.30950000000001</v>
      </c>
      <c r="K7" s="91">
        <f t="shared" si="0"/>
        <v>137.02364</v>
      </c>
      <c r="L7" s="89">
        <f t="shared" si="0"/>
        <v>134.00032999999999</v>
      </c>
      <c r="M7" s="90">
        <f t="shared" si="0"/>
        <v>136.14855</v>
      </c>
      <c r="N7" s="91">
        <f t="shared" si="0"/>
        <v>130.14131</v>
      </c>
      <c r="O7" s="89">
        <f t="shared" si="0"/>
        <v>130.42707999999999</v>
      </c>
      <c r="P7" s="90">
        <f t="shared" si="0"/>
        <v>129.29182</v>
      </c>
      <c r="Q7" s="91">
        <f t="shared" si="0"/>
        <v>125.57741</v>
      </c>
      <c r="R7" s="51">
        <f t="shared" si="0"/>
        <v>126.3374</v>
      </c>
      <c r="S7" s="51">
        <f t="shared" si="0"/>
        <v>125.16163999999999</v>
      </c>
      <c r="T7" s="51">
        <f t="shared" si="0"/>
        <v>126.60705</v>
      </c>
      <c r="U7" s="51">
        <f t="shared" si="0"/>
        <v>125.32077000000001</v>
      </c>
      <c r="V7" s="51">
        <f t="shared" si="0"/>
        <v>127.32849</v>
      </c>
      <c r="W7" s="51">
        <f t="shared" si="0"/>
        <v>121.55404999999999</v>
      </c>
      <c r="X7" s="51">
        <f t="shared" si="0"/>
        <v>130.71337000000003</v>
      </c>
      <c r="Y7" s="51">
        <f t="shared" si="0"/>
        <v>125.11545</v>
      </c>
      <c r="Z7" s="51">
        <f t="shared" si="0"/>
        <v>121.88202000000003</v>
      </c>
      <c r="AA7" s="51">
        <f t="shared" si="0"/>
        <v>121.71661</v>
      </c>
      <c r="AB7" s="51">
        <f t="shared" si="0"/>
        <v>121.89497000000001</v>
      </c>
      <c r="AC7" s="97">
        <f t="shared" si="0"/>
        <v>121.45071</v>
      </c>
    </row>
    <row r="8" spans="1:29" ht="36" customHeight="1"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</row>
    <row r="9" spans="1:29" ht="36" customHeight="1">
      <c r="A9" s="156" t="s">
        <v>58</v>
      </c>
      <c r="B9" s="156"/>
      <c r="C9" s="156"/>
      <c r="D9" s="156"/>
      <c r="E9" s="156"/>
      <c r="F9" s="156"/>
      <c r="G9" s="156"/>
      <c r="H9" s="156"/>
      <c r="I9" s="156"/>
      <c r="J9" s="156"/>
      <c r="K9" s="156"/>
      <c r="L9" s="156"/>
      <c r="M9" s="156"/>
      <c r="N9" s="156"/>
      <c r="O9" s="156"/>
      <c r="P9" s="156"/>
      <c r="Q9" s="156"/>
      <c r="R9" s="156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</row>
    <row r="10" spans="1:29" ht="34.5" customHeight="1">
      <c r="A10" s="174" t="s">
        <v>30</v>
      </c>
      <c r="B10" s="175"/>
      <c r="C10" s="151">
        <v>2018</v>
      </c>
      <c r="D10" s="152"/>
      <c r="E10" s="152"/>
      <c r="F10" s="152"/>
      <c r="G10" s="152"/>
      <c r="H10" s="152"/>
      <c r="I10" s="152"/>
      <c r="J10" s="152"/>
      <c r="K10" s="152"/>
      <c r="L10" s="152"/>
      <c r="M10" s="152"/>
      <c r="N10" s="153"/>
      <c r="O10" s="151">
        <v>2019</v>
      </c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3"/>
      <c r="AA10" s="151">
        <v>2020</v>
      </c>
      <c r="AB10" s="152"/>
      <c r="AC10" s="153"/>
    </row>
    <row r="11" spans="1:29">
      <c r="A11" s="176"/>
      <c r="B11" s="177"/>
      <c r="C11" s="154" t="s">
        <v>57</v>
      </c>
      <c r="D11" s="147" t="s">
        <v>19</v>
      </c>
      <c r="E11" s="149" t="s">
        <v>20</v>
      </c>
      <c r="F11" s="154" t="s">
        <v>21</v>
      </c>
      <c r="G11" s="147" t="s">
        <v>22</v>
      </c>
      <c r="H11" s="149" t="s">
        <v>23</v>
      </c>
      <c r="I11" s="154" t="s">
        <v>24</v>
      </c>
      <c r="J11" s="147" t="s">
        <v>25</v>
      </c>
      <c r="K11" s="149" t="s">
        <v>26</v>
      </c>
      <c r="L11" s="154" t="s">
        <v>27</v>
      </c>
      <c r="M11" s="147" t="s">
        <v>28</v>
      </c>
      <c r="N11" s="149" t="s">
        <v>29</v>
      </c>
      <c r="O11" s="154" t="s">
        <v>57</v>
      </c>
      <c r="P11" s="147" t="s">
        <v>19</v>
      </c>
      <c r="Q11" s="149" t="s">
        <v>20</v>
      </c>
      <c r="R11" s="154" t="s">
        <v>21</v>
      </c>
      <c r="S11" s="147" t="s">
        <v>22</v>
      </c>
      <c r="T11" s="149" t="s">
        <v>23</v>
      </c>
      <c r="U11" s="154" t="s">
        <v>24</v>
      </c>
      <c r="V11" s="147" t="s">
        <v>25</v>
      </c>
      <c r="W11" s="149" t="s">
        <v>26</v>
      </c>
      <c r="X11" s="154" t="s">
        <v>27</v>
      </c>
      <c r="Y11" s="147" t="s">
        <v>28</v>
      </c>
      <c r="Z11" s="149" t="s">
        <v>29</v>
      </c>
      <c r="AA11" s="154" t="s">
        <v>57</v>
      </c>
      <c r="AB11" s="147" t="s">
        <v>19</v>
      </c>
      <c r="AC11" s="149" t="s">
        <v>20</v>
      </c>
    </row>
    <row r="12" spans="1:29">
      <c r="A12" s="178"/>
      <c r="B12" s="179"/>
      <c r="C12" s="155"/>
      <c r="D12" s="148"/>
      <c r="E12" s="150"/>
      <c r="F12" s="155"/>
      <c r="G12" s="148"/>
      <c r="H12" s="150"/>
      <c r="I12" s="155"/>
      <c r="J12" s="148"/>
      <c r="K12" s="150"/>
      <c r="L12" s="155"/>
      <c r="M12" s="148"/>
      <c r="N12" s="150"/>
      <c r="O12" s="155"/>
      <c r="P12" s="148"/>
      <c r="Q12" s="150"/>
      <c r="R12" s="155"/>
      <c r="S12" s="148"/>
      <c r="T12" s="150"/>
      <c r="U12" s="155"/>
      <c r="V12" s="148"/>
      <c r="W12" s="150"/>
      <c r="X12" s="155"/>
      <c r="Y12" s="148"/>
      <c r="Z12" s="150"/>
      <c r="AA12" s="155"/>
      <c r="AB12" s="148"/>
      <c r="AC12" s="150"/>
    </row>
    <row r="13" spans="1:29" ht="15" customHeight="1">
      <c r="A13" s="186" t="s">
        <v>32</v>
      </c>
      <c r="B13" s="187"/>
      <c r="C13" s="54">
        <v>122.27</v>
      </c>
      <c r="D13" s="54">
        <v>121.68</v>
      </c>
      <c r="E13" s="55">
        <v>121.34</v>
      </c>
      <c r="F13" s="54">
        <v>120.86</v>
      </c>
      <c r="G13" s="54">
        <v>122.84</v>
      </c>
      <c r="H13" s="55">
        <v>128.58000000000001</v>
      </c>
      <c r="I13" s="54">
        <v>126</v>
      </c>
      <c r="J13" s="54">
        <v>127.52</v>
      </c>
      <c r="K13" s="55">
        <v>128.62</v>
      </c>
      <c r="L13" s="54">
        <v>130.34</v>
      </c>
      <c r="M13" s="54">
        <v>135.86000000000001</v>
      </c>
      <c r="N13" s="55">
        <v>130.35</v>
      </c>
      <c r="O13" s="54">
        <v>125.45</v>
      </c>
      <c r="P13" s="54">
        <v>124.14</v>
      </c>
      <c r="Q13" s="55">
        <v>119.87</v>
      </c>
      <c r="R13" s="54">
        <v>120.11</v>
      </c>
      <c r="S13" s="54">
        <v>118.43</v>
      </c>
      <c r="T13" s="55">
        <v>119.81</v>
      </c>
      <c r="U13" s="54">
        <v>117.33</v>
      </c>
      <c r="V13" s="54">
        <v>119.89</v>
      </c>
      <c r="W13" s="55">
        <v>111.81</v>
      </c>
      <c r="X13" s="54">
        <v>126.19</v>
      </c>
      <c r="Y13" s="54">
        <v>121.13</v>
      </c>
      <c r="Z13" s="55">
        <v>117.67</v>
      </c>
      <c r="AA13" s="54">
        <v>119.34</v>
      </c>
      <c r="AB13" s="54">
        <v>119.94</v>
      </c>
      <c r="AC13" s="56">
        <v>119.36</v>
      </c>
    </row>
    <row r="14" spans="1:29">
      <c r="A14" s="188" t="s">
        <v>33</v>
      </c>
      <c r="B14" s="104"/>
      <c r="C14" s="57">
        <v>171.27</v>
      </c>
      <c r="D14" s="57">
        <v>173.65</v>
      </c>
      <c r="E14" s="58">
        <v>179.1</v>
      </c>
      <c r="F14" s="57">
        <v>183.92</v>
      </c>
      <c r="G14" s="57">
        <v>185.71</v>
      </c>
      <c r="H14" s="58">
        <v>180.98</v>
      </c>
      <c r="I14" s="57">
        <v>176.46</v>
      </c>
      <c r="J14" s="57">
        <v>170.01</v>
      </c>
      <c r="K14" s="58">
        <v>165.64</v>
      </c>
      <c r="L14" s="57">
        <v>150.88999999999999</v>
      </c>
      <c r="M14" s="57">
        <v>144.85</v>
      </c>
      <c r="N14" s="58">
        <v>138.79</v>
      </c>
      <c r="O14" s="57">
        <v>155.97999999999999</v>
      </c>
      <c r="P14" s="57">
        <v>153.87</v>
      </c>
      <c r="Q14" s="58">
        <v>148.97999999999999</v>
      </c>
      <c r="R14" s="57">
        <v>148.54</v>
      </c>
      <c r="S14" s="57">
        <v>145.76</v>
      </c>
      <c r="T14" s="58">
        <v>146.05000000000001</v>
      </c>
      <c r="U14" s="57">
        <v>148.68</v>
      </c>
      <c r="V14" s="57">
        <v>149.22999999999999</v>
      </c>
      <c r="W14" s="58">
        <v>150.41999999999999</v>
      </c>
      <c r="X14" s="57">
        <v>147.61000000000001</v>
      </c>
      <c r="Y14" s="57">
        <v>142.69</v>
      </c>
      <c r="Z14" s="58">
        <v>139.99</v>
      </c>
      <c r="AA14" s="57">
        <v>136.15</v>
      </c>
      <c r="AB14" s="57">
        <v>134.33000000000001</v>
      </c>
      <c r="AC14" s="59">
        <v>131.91</v>
      </c>
    </row>
    <row r="15" spans="1:29" ht="15" thickBot="1">
      <c r="A15" s="189" t="s">
        <v>34</v>
      </c>
      <c r="B15" s="190"/>
      <c r="C15" s="60">
        <v>60.55</v>
      </c>
      <c r="D15" s="60">
        <v>71.77</v>
      </c>
      <c r="E15" s="61">
        <v>91.95</v>
      </c>
      <c r="F15" s="60">
        <v>115.21</v>
      </c>
      <c r="G15" s="60">
        <v>139.9</v>
      </c>
      <c r="H15" s="61">
        <v>152.24</v>
      </c>
      <c r="I15" s="60">
        <v>142.08000000000001</v>
      </c>
      <c r="J15" s="60">
        <v>133.96</v>
      </c>
      <c r="K15" s="61">
        <v>129.9</v>
      </c>
      <c r="L15" s="60">
        <v>96.41</v>
      </c>
      <c r="M15" s="60">
        <v>75.75</v>
      </c>
      <c r="N15" s="61">
        <v>57.38</v>
      </c>
      <c r="O15" s="60">
        <v>59.15</v>
      </c>
      <c r="P15" s="60">
        <v>70.099999999999994</v>
      </c>
      <c r="Q15" s="61">
        <v>89.82</v>
      </c>
      <c r="R15" s="60">
        <v>113.29</v>
      </c>
      <c r="S15" s="60">
        <v>137.57</v>
      </c>
      <c r="T15" s="61">
        <v>149.69999999999999</v>
      </c>
      <c r="U15" s="60">
        <v>148.56</v>
      </c>
      <c r="V15" s="60">
        <v>147.74</v>
      </c>
      <c r="W15" s="61">
        <v>146.91999999999999</v>
      </c>
      <c r="X15" s="60">
        <v>115.24</v>
      </c>
      <c r="Y15" s="60">
        <v>90.54</v>
      </c>
      <c r="Z15" s="61">
        <v>88.97</v>
      </c>
      <c r="AA15" s="62">
        <v>70.290000000000006</v>
      </c>
      <c r="AB15" s="62">
        <v>75.209999999999994</v>
      </c>
      <c r="AC15" s="63">
        <v>93.65</v>
      </c>
    </row>
    <row r="18" spans="1:28" ht="29.25" customHeight="1">
      <c r="A18" s="183" t="s">
        <v>62</v>
      </c>
      <c r="B18" s="184"/>
      <c r="C18" s="184"/>
      <c r="D18" s="185"/>
      <c r="E18" s="3"/>
    </row>
    <row r="19" spans="1:28" ht="34.5" customHeight="1">
      <c r="A19" s="191" t="s">
        <v>31</v>
      </c>
      <c r="B19" s="193" t="s">
        <v>63</v>
      </c>
      <c r="C19" s="193"/>
      <c r="D19" s="93" t="s">
        <v>36</v>
      </c>
      <c r="Z19" s="88"/>
      <c r="AA19" s="88"/>
      <c r="AB19" s="88"/>
    </row>
    <row r="20" spans="1:28">
      <c r="A20" s="192"/>
      <c r="B20" s="95" t="s">
        <v>64</v>
      </c>
      <c r="C20" s="26" t="s">
        <v>65</v>
      </c>
      <c r="D20" s="94"/>
      <c r="N20" s="92"/>
      <c r="O20" s="92"/>
      <c r="P20" s="34"/>
      <c r="Z20" s="46"/>
      <c r="AA20" s="46"/>
      <c r="AB20" s="46"/>
    </row>
    <row r="21" spans="1:28">
      <c r="A21" s="22" t="s">
        <v>37</v>
      </c>
      <c r="B21" s="16">
        <f>(AC7-Q7)/Q7*100</f>
        <v>-3.286180213463552</v>
      </c>
      <c r="C21" s="17">
        <f>(AC7-AB7)/AB7*100</f>
        <v>-0.36446130631970625</v>
      </c>
      <c r="D21" s="7">
        <v>100</v>
      </c>
      <c r="N21" s="34"/>
      <c r="O21" s="34"/>
      <c r="P21" s="34"/>
      <c r="Z21" s="46"/>
      <c r="AA21" s="46"/>
      <c r="AB21" s="46"/>
    </row>
    <row r="22" spans="1:28">
      <c r="A22" s="23" t="s">
        <v>32</v>
      </c>
      <c r="B22" s="18">
        <f>(AC13-Q13)/Q13*100</f>
        <v>-0.42546091599232927</v>
      </c>
      <c r="C22" s="19">
        <f>(AC13-AB13)/AB13*100</f>
        <v>-0.4835751208937788</v>
      </c>
      <c r="D22" s="5">
        <v>74.5</v>
      </c>
      <c r="N22" s="34"/>
      <c r="O22" s="34"/>
      <c r="P22" s="34"/>
      <c r="Z22" s="46"/>
      <c r="AA22" s="46"/>
      <c r="AB22" s="46"/>
    </row>
    <row r="23" spans="1:28">
      <c r="A23" s="23" t="s">
        <v>33</v>
      </c>
      <c r="B23" s="18">
        <f>(AC14-Q14)/Q14*100</f>
        <v>-11.457913813934754</v>
      </c>
      <c r="C23" s="19">
        <f t="shared" ref="C23:C24" si="1">(AC14-AB14)/AB14*100</f>
        <v>-1.8015335368123397</v>
      </c>
      <c r="D23" s="5">
        <v>22.6</v>
      </c>
      <c r="N23" s="34"/>
      <c r="O23" s="34"/>
      <c r="P23" s="34"/>
    </row>
    <row r="24" spans="1:28">
      <c r="A24" s="24" t="s">
        <v>34</v>
      </c>
      <c r="B24" s="20">
        <f>(AC15-Q15)/Q15*100</f>
        <v>4.2640837230015727</v>
      </c>
      <c r="C24" s="21">
        <f t="shared" si="1"/>
        <v>24.518016221247194</v>
      </c>
      <c r="D24" s="6">
        <v>2.9</v>
      </c>
      <c r="N24" s="34"/>
      <c r="O24" s="34"/>
      <c r="P24" s="34"/>
    </row>
    <row r="25" spans="1:28">
      <c r="F25" s="8"/>
      <c r="G25" s="8"/>
    </row>
    <row r="28" spans="1:28" ht="30" customHeight="1">
      <c r="A28" s="182" t="s">
        <v>38</v>
      </c>
      <c r="B28" s="182"/>
      <c r="C28" s="182"/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</row>
    <row r="29" spans="1:28" ht="30" customHeight="1">
      <c r="A29" s="170" t="s">
        <v>37</v>
      </c>
      <c r="B29" s="171">
        <v>2019</v>
      </c>
      <c r="C29" s="172"/>
      <c r="D29" s="172"/>
      <c r="E29" s="172"/>
      <c r="F29" s="172"/>
      <c r="G29" s="172"/>
      <c r="H29" s="172"/>
      <c r="I29" s="172"/>
      <c r="J29" s="172"/>
      <c r="K29" s="172"/>
      <c r="L29" s="172"/>
      <c r="M29" s="173"/>
      <c r="N29" s="173">
        <v>2020</v>
      </c>
      <c r="O29" s="180"/>
      <c r="P29" s="181"/>
    </row>
    <row r="30" spans="1:28" ht="25.5" customHeight="1">
      <c r="A30" s="170"/>
      <c r="B30" s="52" t="s">
        <v>43</v>
      </c>
      <c r="C30" s="25" t="s">
        <v>19</v>
      </c>
      <c r="D30" s="25" t="s">
        <v>20</v>
      </c>
      <c r="E30" s="25" t="s">
        <v>21</v>
      </c>
      <c r="F30" s="25" t="s">
        <v>22</v>
      </c>
      <c r="G30" s="25" t="s">
        <v>23</v>
      </c>
      <c r="H30" s="25" t="s">
        <v>44</v>
      </c>
      <c r="I30" s="25" t="s">
        <v>25</v>
      </c>
      <c r="J30" s="25" t="s">
        <v>26</v>
      </c>
      <c r="K30" s="25" t="s">
        <v>27</v>
      </c>
      <c r="L30" s="25" t="s">
        <v>28</v>
      </c>
      <c r="M30" s="53" t="s">
        <v>29</v>
      </c>
      <c r="N30" s="98" t="s">
        <v>18</v>
      </c>
      <c r="O30" s="99" t="s">
        <v>19</v>
      </c>
      <c r="P30" s="99" t="s">
        <v>20</v>
      </c>
    </row>
    <row r="31" spans="1:28" ht="25" customHeight="1">
      <c r="A31" s="170"/>
      <c r="B31" s="15">
        <f t="shared" ref="B31:N31" si="2">(O7-C7)/C7*100</f>
        <v>-0.85671205128354933</v>
      </c>
      <c r="C31" s="15">
        <f t="shared" si="2"/>
        <v>-2.035197881341118</v>
      </c>
      <c r="D31" s="15">
        <f t="shared" si="2"/>
        <v>-5.9637213763966148</v>
      </c>
      <c r="E31" s="15">
        <f t="shared" si="2"/>
        <v>-6.3804787795213409</v>
      </c>
      <c r="F31" s="15">
        <f t="shared" si="2"/>
        <v>-9.0020485176456457</v>
      </c>
      <c r="G31" s="15">
        <f t="shared" si="2"/>
        <v>-10.276833705458225</v>
      </c>
      <c r="H31" s="15">
        <f t="shared" si="2"/>
        <v>-9.1024040859277253</v>
      </c>
      <c r="I31" s="15">
        <f t="shared" si="2"/>
        <v>-7.2689872150142634</v>
      </c>
      <c r="J31" s="15">
        <f t="shared" si="2"/>
        <v>-11.2897234375032</v>
      </c>
      <c r="K31" s="15">
        <f t="shared" si="2"/>
        <v>-2.4529491830355679</v>
      </c>
      <c r="L31" s="15">
        <f t="shared" si="2"/>
        <v>-8.1037220007117252</v>
      </c>
      <c r="M31" s="15">
        <f t="shared" si="2"/>
        <v>-6.3464014616112117</v>
      </c>
      <c r="N31" s="15">
        <f t="shared" si="2"/>
        <v>-6.6784213830440642</v>
      </c>
      <c r="O31" s="15">
        <f t="shared" ref="O31" si="3">(AB7-P7)/P7*100</f>
        <v>-5.7210502566983639</v>
      </c>
      <c r="P31" s="15">
        <f t="shared" ref="P31" si="4">(AC7-Q7)/Q7*100</f>
        <v>-3.286180213463552</v>
      </c>
    </row>
    <row r="33" spans="2:15"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</row>
  </sheetData>
  <mergeCells count="74">
    <mergeCell ref="N5:N6"/>
    <mergeCell ref="M5:M6"/>
    <mergeCell ref="N11:N12"/>
    <mergeCell ref="A13:B13"/>
    <mergeCell ref="A14:B14"/>
    <mergeCell ref="I11:I12"/>
    <mergeCell ref="J11:J12"/>
    <mergeCell ref="K11:K12"/>
    <mergeCell ref="L11:L12"/>
    <mergeCell ref="M11:M12"/>
    <mergeCell ref="G11:G12"/>
    <mergeCell ref="H11:H12"/>
    <mergeCell ref="N29:P29"/>
    <mergeCell ref="A28:P28"/>
    <mergeCell ref="A18:D18"/>
    <mergeCell ref="A15:B15"/>
    <mergeCell ref="A19:A20"/>
    <mergeCell ref="B19:C19"/>
    <mergeCell ref="A29:A31"/>
    <mergeCell ref="B29:M29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A10:B12"/>
    <mergeCell ref="D11:D12"/>
    <mergeCell ref="E11:E12"/>
    <mergeCell ref="F11:F12"/>
    <mergeCell ref="O5:O6"/>
    <mergeCell ref="O11:O12"/>
    <mergeCell ref="C11:C12"/>
    <mergeCell ref="AB5:AB6"/>
    <mergeCell ref="AC5:AC6"/>
    <mergeCell ref="R11:R12"/>
    <mergeCell ref="S11:S12"/>
    <mergeCell ref="T11:T12"/>
    <mergeCell ref="T5:T6"/>
    <mergeCell ref="A9:AC9"/>
    <mergeCell ref="Z11:Z12"/>
    <mergeCell ref="AA11:AA12"/>
    <mergeCell ref="AB11:AB12"/>
    <mergeCell ref="AC11:AC12"/>
    <mergeCell ref="C10:N10"/>
    <mergeCell ref="O10:Z10"/>
    <mergeCell ref="A3:AC3"/>
    <mergeCell ref="C4:N4"/>
    <mergeCell ref="O4:Z4"/>
    <mergeCell ref="AA4:AC4"/>
    <mergeCell ref="A4:B7"/>
    <mergeCell ref="U5:U6"/>
    <mergeCell ref="V5:V6"/>
    <mergeCell ref="W5:W6"/>
    <mergeCell ref="X5:X6"/>
    <mergeCell ref="Y5:Y6"/>
    <mergeCell ref="P5:P6"/>
    <mergeCell ref="Q5:Q6"/>
    <mergeCell ref="R5:R6"/>
    <mergeCell ref="S5:S6"/>
    <mergeCell ref="Z5:Z6"/>
    <mergeCell ref="AA5:AA6"/>
    <mergeCell ref="P11:P12"/>
    <mergeCell ref="Q11:Q12"/>
    <mergeCell ref="AA10:AC10"/>
    <mergeCell ref="U11:U12"/>
    <mergeCell ref="V11:V12"/>
    <mergeCell ref="W11:W12"/>
    <mergeCell ref="X11:X12"/>
    <mergeCell ref="Y11:Y12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BBF3C-4033-4604-BB86-2C725C102487}">
  <dimension ref="A1:AJ19"/>
  <sheetViews>
    <sheetView tabSelected="1" topLeftCell="A2" zoomScale="130" zoomScaleNormal="130" zoomScalePageLayoutView="130" workbookViewId="0">
      <pane xSplit="2" ySplit="3" topLeftCell="C5" activePane="bottomRight" state="frozen"/>
      <selection activeCell="A2" sqref="A2"/>
      <selection pane="topRight" activeCell="C2" sqref="C2"/>
      <selection pane="bottomLeft" activeCell="A5" sqref="A5"/>
      <selection pane="bottomRight" activeCell="D22" sqref="D22"/>
    </sheetView>
  </sheetViews>
  <sheetFormatPr defaultColWidth="10.81640625" defaultRowHeight="12.5"/>
  <cols>
    <col min="1" max="1" width="36.36328125" style="195" bestFit="1" customWidth="1"/>
    <col min="2" max="2" width="10.81640625" style="195"/>
    <col min="3" max="3" width="12" style="195" customWidth="1"/>
    <col min="4" max="4" width="14.36328125" style="195" customWidth="1"/>
    <col min="5" max="5" width="12" style="195" customWidth="1"/>
    <col min="6" max="6" width="14.36328125" style="195" customWidth="1"/>
    <col min="7" max="7" width="12" style="195" customWidth="1"/>
    <col min="8" max="8" width="14.36328125" style="195" customWidth="1"/>
    <col min="9" max="9" width="12" style="195" customWidth="1"/>
    <col min="10" max="10" width="14.36328125" style="195" customWidth="1"/>
    <col min="11" max="11" width="12" style="195" customWidth="1"/>
    <col min="12" max="12" width="14.36328125" style="195" customWidth="1"/>
    <col min="13" max="13" width="12" style="195" customWidth="1"/>
    <col min="14" max="14" width="14.36328125" style="195" customWidth="1"/>
    <col min="15" max="15" width="12" style="195" customWidth="1"/>
    <col min="16" max="16" width="14.36328125" style="195" customWidth="1"/>
    <col min="17" max="17" width="12" style="195" customWidth="1"/>
    <col min="18" max="18" width="14.36328125" style="195" customWidth="1"/>
    <col min="19" max="19" width="12" style="195" customWidth="1"/>
    <col min="20" max="20" width="14.36328125" style="195" customWidth="1"/>
    <col min="21" max="21" width="12" style="195" customWidth="1"/>
    <col min="22" max="22" width="14.36328125" style="195" customWidth="1"/>
    <col min="23" max="23" width="12" style="195" customWidth="1"/>
    <col min="24" max="24" width="14.36328125" style="195" customWidth="1"/>
    <col min="25" max="25" width="12" style="195" customWidth="1"/>
    <col min="26" max="26" width="14.36328125" style="195" customWidth="1"/>
    <col min="27" max="27" width="12" style="195" customWidth="1"/>
    <col min="28" max="28" width="14.36328125" style="195" customWidth="1"/>
    <col min="29" max="29" width="12" style="195" customWidth="1"/>
    <col min="30" max="30" width="14.36328125" style="195" customWidth="1"/>
    <col min="31" max="31" width="12" style="195" customWidth="1"/>
    <col min="32" max="32" width="14.36328125" style="195" customWidth="1"/>
    <col min="33" max="33" width="36" style="195" customWidth="1"/>
    <col min="34" max="16384" width="10.81640625" style="195"/>
  </cols>
  <sheetData>
    <row r="1" spans="1:36" ht="27" customHeight="1">
      <c r="A1" s="194" t="s">
        <v>66</v>
      </c>
      <c r="B1" s="194"/>
    </row>
    <row r="3" spans="1:36" ht="13">
      <c r="A3" s="196" t="s">
        <v>35</v>
      </c>
      <c r="B3" s="197" t="s">
        <v>67</v>
      </c>
      <c r="C3" s="198">
        <v>43466</v>
      </c>
      <c r="D3" s="199"/>
      <c r="E3" s="200">
        <v>43497</v>
      </c>
      <c r="F3" s="201"/>
      <c r="G3" s="198">
        <v>43525</v>
      </c>
      <c r="H3" s="199"/>
      <c r="I3" s="200">
        <v>43556</v>
      </c>
      <c r="J3" s="200"/>
      <c r="K3" s="198">
        <v>43586</v>
      </c>
      <c r="L3" s="199"/>
      <c r="M3" s="200">
        <v>43617</v>
      </c>
      <c r="N3" s="200"/>
      <c r="O3" s="198">
        <v>43647</v>
      </c>
      <c r="P3" s="199"/>
      <c r="Q3" s="200">
        <v>43678</v>
      </c>
      <c r="R3" s="200"/>
      <c r="S3" s="198">
        <v>43709</v>
      </c>
      <c r="T3" s="199"/>
      <c r="U3" s="200">
        <v>43739</v>
      </c>
      <c r="V3" s="200"/>
      <c r="W3" s="198">
        <v>43770</v>
      </c>
      <c r="X3" s="199"/>
      <c r="Y3" s="200">
        <v>43800</v>
      </c>
      <c r="Z3" s="200"/>
      <c r="AA3" s="198">
        <v>43831</v>
      </c>
      <c r="AB3" s="199"/>
      <c r="AC3" s="200">
        <v>43862</v>
      </c>
      <c r="AD3" s="200"/>
      <c r="AE3" s="198">
        <v>43891</v>
      </c>
      <c r="AF3" s="199"/>
      <c r="AG3" s="202" t="s">
        <v>31</v>
      </c>
      <c r="AI3" s="195" t="s">
        <v>68</v>
      </c>
      <c r="AJ3" s="195" t="s">
        <v>69</v>
      </c>
    </row>
    <row r="4" spans="1:36">
      <c r="A4" s="203"/>
      <c r="B4" s="204"/>
      <c r="C4" s="205" t="s">
        <v>70</v>
      </c>
      <c r="D4" s="206" t="s">
        <v>71</v>
      </c>
      <c r="E4" s="207" t="s">
        <v>70</v>
      </c>
      <c r="F4" s="207" t="s">
        <v>71</v>
      </c>
      <c r="G4" s="205" t="s">
        <v>70</v>
      </c>
      <c r="H4" s="206" t="s">
        <v>71</v>
      </c>
      <c r="I4" s="207" t="s">
        <v>70</v>
      </c>
      <c r="J4" s="207" t="s">
        <v>71</v>
      </c>
      <c r="K4" s="205" t="s">
        <v>70</v>
      </c>
      <c r="L4" s="206" t="s">
        <v>71</v>
      </c>
      <c r="M4" s="207" t="s">
        <v>70</v>
      </c>
      <c r="N4" s="207" t="s">
        <v>71</v>
      </c>
      <c r="O4" s="205" t="s">
        <v>70</v>
      </c>
      <c r="P4" s="206" t="s">
        <v>71</v>
      </c>
      <c r="Q4" s="207" t="s">
        <v>70</v>
      </c>
      <c r="R4" s="207" t="s">
        <v>71</v>
      </c>
      <c r="S4" s="205" t="s">
        <v>70</v>
      </c>
      <c r="T4" s="206" t="s">
        <v>71</v>
      </c>
      <c r="U4" s="207" t="s">
        <v>70</v>
      </c>
      <c r="V4" s="207" t="s">
        <v>71</v>
      </c>
      <c r="W4" s="205" t="s">
        <v>70</v>
      </c>
      <c r="X4" s="206" t="s">
        <v>71</v>
      </c>
      <c r="Y4" s="207" t="s">
        <v>70</v>
      </c>
      <c r="Z4" s="207" t="s">
        <v>71</v>
      </c>
      <c r="AA4" s="205" t="s">
        <v>70</v>
      </c>
      <c r="AB4" s="206" t="s">
        <v>71</v>
      </c>
      <c r="AC4" s="207" t="s">
        <v>70</v>
      </c>
      <c r="AD4" s="207" t="s">
        <v>71</v>
      </c>
      <c r="AE4" s="205" t="s">
        <v>70</v>
      </c>
      <c r="AF4" s="206" t="s">
        <v>71</v>
      </c>
      <c r="AG4" s="208"/>
    </row>
    <row r="5" spans="1:36" ht="18" customHeight="1">
      <c r="A5" s="209" t="s">
        <v>72</v>
      </c>
      <c r="B5" s="210">
        <v>0.2773669895897381</v>
      </c>
      <c r="C5" s="211">
        <v>187.40356148404601</v>
      </c>
      <c r="D5" s="211">
        <f t="shared" ref="D5:D17" si="0">C5*B5</f>
        <v>51.979561687225235</v>
      </c>
      <c r="E5" s="212">
        <v>185.22812396331199</v>
      </c>
      <c r="F5" s="212">
        <f t="shared" ref="F5:F17" si="1">E5*B5</f>
        <v>51.376167131058672</v>
      </c>
      <c r="G5" s="211">
        <v>174.83040030852499</v>
      </c>
      <c r="H5" s="211">
        <f t="shared" ref="H5:H17" si="2">G5*B5</f>
        <v>48.492181822344392</v>
      </c>
      <c r="I5" s="212">
        <v>172.76825129496601</v>
      </c>
      <c r="J5" s="212">
        <f t="shared" ref="J5:J17" si="3">I5*B5</f>
        <v>47.920209758368095</v>
      </c>
      <c r="K5" s="211">
        <v>161.892549322083</v>
      </c>
      <c r="L5" s="211">
        <f t="shared" ref="L5:L17" si="4">K5*B5</f>
        <v>44.903649042474356</v>
      </c>
      <c r="M5" s="212">
        <v>165.327623280599</v>
      </c>
      <c r="N5" s="212">
        <f t="shared" ref="N5:N17" si="5">M5*B5</f>
        <v>45.856425165366048</v>
      </c>
      <c r="O5" s="211">
        <v>171.58781842774786</v>
      </c>
      <c r="P5" s="211">
        <f>O5*B5</f>
        <v>47.592796647575014</v>
      </c>
      <c r="Q5" s="212">
        <v>166.35567747891201</v>
      </c>
      <c r="R5" s="212">
        <f>Q5*B5</f>
        <v>46.141573463487219</v>
      </c>
      <c r="S5" s="211">
        <v>169.88892913638401</v>
      </c>
      <c r="T5" s="211">
        <f>S5*B5</f>
        <v>47.121580839183174</v>
      </c>
      <c r="U5" s="212">
        <v>165.86008070720001</v>
      </c>
      <c r="V5" s="212">
        <f>U5*B5</f>
        <v>46.004111278867065</v>
      </c>
      <c r="W5" s="211">
        <v>160.47012416960001</v>
      </c>
      <c r="X5" s="211">
        <f t="shared" ref="X5:X17" si="6">W5*B5</f>
        <v>44.509115260013424</v>
      </c>
      <c r="Y5" s="212">
        <v>152.11222495999999</v>
      </c>
      <c r="Z5" s="212">
        <f t="shared" ref="Z5:Z17" si="7">Y5*B5</f>
        <v>42.190909916952215</v>
      </c>
      <c r="AA5" s="211">
        <v>148.11027472000001</v>
      </c>
      <c r="AB5" s="211">
        <f t="shared" ref="AB5:AB17" si="8">AA5*B5</f>
        <v>41.080901026395495</v>
      </c>
      <c r="AC5" s="212">
        <v>147.168848</v>
      </c>
      <c r="AD5" s="212">
        <f t="shared" ref="AD5:AD17" si="9">AC5*B5</f>
        <v>40.819780331149751</v>
      </c>
      <c r="AE5" s="211">
        <v>145.83680000000001</v>
      </c>
      <c r="AF5" s="211">
        <f t="shared" ref="AF5:AF17" si="10">AE5*B5</f>
        <v>40.450314187400721</v>
      </c>
      <c r="AG5" s="213" t="s">
        <v>73</v>
      </c>
      <c r="AH5" s="214"/>
      <c r="AI5" s="215">
        <f>AE5/AC5-1</f>
        <v>-9.0511546302243229E-3</v>
      </c>
      <c r="AJ5" s="215">
        <f>AE5/G5-1</f>
        <v>-0.16583843689289546</v>
      </c>
    </row>
    <row r="6" spans="1:36" ht="18" customHeight="1">
      <c r="A6" s="216" t="s">
        <v>74</v>
      </c>
      <c r="B6" s="217">
        <v>0.2445549476167386</v>
      </c>
      <c r="C6" s="218">
        <v>171.108241095621</v>
      </c>
      <c r="D6" s="218">
        <f t="shared" si="0"/>
        <v>41.845366937931871</v>
      </c>
      <c r="E6" s="219">
        <v>166.80029764891501</v>
      </c>
      <c r="F6" s="219">
        <f t="shared" si="1"/>
        <v>40.791838053986815</v>
      </c>
      <c r="G6" s="218">
        <v>161.69319156048201</v>
      </c>
      <c r="H6" s="218">
        <f t="shared" si="2"/>
        <v>39.542869992056957</v>
      </c>
      <c r="I6" s="219">
        <v>166.829631279165</v>
      </c>
      <c r="J6" s="219">
        <f t="shared" si="3"/>
        <v>40.799011738396011</v>
      </c>
      <c r="K6" s="218">
        <v>157.88132395609099</v>
      </c>
      <c r="L6" s="218">
        <f t="shared" si="4"/>
        <v>38.610658909743172</v>
      </c>
      <c r="M6" s="219">
        <v>156.39763981864999</v>
      </c>
      <c r="N6" s="219">
        <f t="shared" si="5"/>
        <v>38.2478166132315</v>
      </c>
      <c r="O6" s="218">
        <v>160.79726934294999</v>
      </c>
      <c r="P6" s="218">
        <f t="shared" ref="P6:P17" si="11">O6*B6</f>
        <v>39.323767781079745</v>
      </c>
      <c r="Q6" s="219">
        <v>163.66404424294399</v>
      </c>
      <c r="R6" s="219">
        <f t="shared" ref="R6:R17" si="12">Q6*B6</f>
        <v>40.024851766576752</v>
      </c>
      <c r="S6" s="218">
        <v>165.643846285824</v>
      </c>
      <c r="T6" s="218">
        <f t="shared" ref="T6:T17" si="13">S6*B6</f>
        <v>40.509022151464791</v>
      </c>
      <c r="U6" s="219">
        <v>163.71841249280001</v>
      </c>
      <c r="V6" s="219">
        <f t="shared" ref="V6:V17" si="14">U6*B6</f>
        <v>40.038147791072312</v>
      </c>
      <c r="W6" s="218">
        <v>158.4162277888</v>
      </c>
      <c r="X6" s="218">
        <f t="shared" si="6"/>
        <v>38.741472288531313</v>
      </c>
      <c r="Y6" s="219">
        <v>161.73475328000001</v>
      </c>
      <c r="Z6" s="219">
        <f t="shared" si="7"/>
        <v>39.553034116196542</v>
      </c>
      <c r="AA6" s="218">
        <v>153.12336895999999</v>
      </c>
      <c r="AB6" s="218">
        <f t="shared" si="8"/>
        <v>37.447077474911339</v>
      </c>
      <c r="AC6" s="219">
        <v>152.06921600000001</v>
      </c>
      <c r="AD6" s="219">
        <f t="shared" si="9"/>
        <v>37.189279152998509</v>
      </c>
      <c r="AE6" s="218">
        <v>150.68639999999999</v>
      </c>
      <c r="AF6" s="218">
        <f t="shared" si="10"/>
        <v>36.851104658554917</v>
      </c>
      <c r="AG6" s="220" t="s">
        <v>75</v>
      </c>
      <c r="AH6" s="214"/>
      <c r="AI6" s="215">
        <f t="shared" ref="AI6:AI17" si="15">AE6/AC6-1</f>
        <v>-9.093332867580628E-3</v>
      </c>
      <c r="AJ6" s="215">
        <f t="shared" ref="AJ6:AJ17" si="16">AE6/G6-1</f>
        <v>-6.8072078077356046E-2</v>
      </c>
    </row>
    <row r="7" spans="1:36" ht="18" customHeight="1">
      <c r="A7" s="216" t="s">
        <v>76</v>
      </c>
      <c r="B7" s="217">
        <v>0.11212678865021304</v>
      </c>
      <c r="C7" s="218">
        <v>169.023616462755</v>
      </c>
      <c r="D7" s="218">
        <f t="shared" si="0"/>
        <v>18.952075320014</v>
      </c>
      <c r="E7" s="219">
        <v>160.557390082572</v>
      </c>
      <c r="F7" s="219">
        <f t="shared" si="1"/>
        <v>18.002784544018361</v>
      </c>
      <c r="G7" s="218">
        <v>163.91851154624601</v>
      </c>
      <c r="H7" s="218">
        <f t="shared" si="2"/>
        <v>18.379656300003433</v>
      </c>
      <c r="I7" s="219">
        <v>168.53562191812799</v>
      </c>
      <c r="J7" s="219">
        <f t="shared" si="3"/>
        <v>18.897358058846148</v>
      </c>
      <c r="K7" s="218">
        <v>171.66900195727362</v>
      </c>
      <c r="L7" s="218">
        <f t="shared" si="4"/>
        <v>19.248693900256228</v>
      </c>
      <c r="M7" s="219">
        <v>172.08147701105901</v>
      </c>
      <c r="N7" s="219">
        <f t="shared" si="5"/>
        <v>19.294943403435507</v>
      </c>
      <c r="O7" s="218">
        <v>165.06634803584001</v>
      </c>
      <c r="P7" s="218">
        <f t="shared" si="11"/>
        <v>18.508359519477143</v>
      </c>
      <c r="Q7" s="219">
        <v>171.01072617855999</v>
      </c>
      <c r="R7" s="219">
        <f t="shared" si="12"/>
        <v>19.174883551142852</v>
      </c>
      <c r="S7" s="218">
        <v>167.51900934400001</v>
      </c>
      <c r="T7" s="218">
        <f t="shared" si="13"/>
        <v>18.783368555607751</v>
      </c>
      <c r="U7" s="219">
        <v>160.52793288960001</v>
      </c>
      <c r="V7" s="219">
        <f t="shared" si="14"/>
        <v>17.999481603567762</v>
      </c>
      <c r="W7" s="218">
        <v>151.16096128000001</v>
      </c>
      <c r="X7" s="218">
        <f t="shared" si="6"/>
        <v>16.949193157605599</v>
      </c>
      <c r="Y7" s="219">
        <v>144.61975935999999</v>
      </c>
      <c r="Z7" s="219">
        <f t="shared" si="7"/>
        <v>16.215749192403386</v>
      </c>
      <c r="AA7" s="218">
        <v>149.01461504</v>
      </c>
      <c r="AB7" s="218">
        <f t="shared" si="8"/>
        <v>16.708530246382939</v>
      </c>
      <c r="AC7" s="219">
        <v>144.120192</v>
      </c>
      <c r="AD7" s="219">
        <f t="shared" si="9"/>
        <v>16.159734308612126</v>
      </c>
      <c r="AE7" s="218">
        <v>143.3184</v>
      </c>
      <c r="AF7" s="218">
        <f t="shared" si="10"/>
        <v>16.069831946486694</v>
      </c>
      <c r="AG7" s="220" t="s">
        <v>77</v>
      </c>
      <c r="AH7" s="214"/>
      <c r="AI7" s="215">
        <f t="shared" si="15"/>
        <v>-5.5633564518149381E-3</v>
      </c>
      <c r="AJ7" s="215">
        <f t="shared" si="16"/>
        <v>-0.12567288070105576</v>
      </c>
    </row>
    <row r="8" spans="1:36" ht="18" customHeight="1">
      <c r="A8" s="216" t="s">
        <v>78</v>
      </c>
      <c r="B8" s="217">
        <v>6.1101303139526546E-2</v>
      </c>
      <c r="C8" s="218">
        <v>157.10080393202611</v>
      </c>
      <c r="D8" s="218">
        <f t="shared" si="0"/>
        <v>9.5990638445140508</v>
      </c>
      <c r="E8" s="219">
        <v>149.61981326859629</v>
      </c>
      <c r="F8" s="219">
        <f t="shared" si="1"/>
        <v>9.1419655662038579</v>
      </c>
      <c r="G8" s="218">
        <v>146.16656050956499</v>
      </c>
      <c r="H8" s="218">
        <f t="shared" si="2"/>
        <v>8.9309673225568798</v>
      </c>
      <c r="I8" s="219">
        <v>139.831601185604</v>
      </c>
      <c r="J8" s="219">
        <f t="shared" si="3"/>
        <v>8.5438930525269701</v>
      </c>
      <c r="K8" s="218">
        <v>153.63025793026199</v>
      </c>
      <c r="L8" s="218">
        <f t="shared" si="4"/>
        <v>9.3870089612005891</v>
      </c>
      <c r="M8" s="219">
        <v>146.83050094847999</v>
      </c>
      <c r="N8" s="219">
        <f t="shared" si="5"/>
        <v>8.9715349485816169</v>
      </c>
      <c r="O8" s="218">
        <v>149.42263614677799</v>
      </c>
      <c r="P8" s="218">
        <f t="shared" si="11"/>
        <v>9.1299177871114594</v>
      </c>
      <c r="Q8" s="219">
        <v>142.55388441599999</v>
      </c>
      <c r="R8" s="219">
        <f t="shared" si="12"/>
        <v>8.7102281054190449</v>
      </c>
      <c r="S8" s="218">
        <v>168.73251311385599</v>
      </c>
      <c r="T8" s="218">
        <f t="shared" si="13"/>
        <v>10.309776433263853</v>
      </c>
      <c r="U8" s="219">
        <v>159.70347520000001</v>
      </c>
      <c r="V8" s="219">
        <f t="shared" si="14"/>
        <v>9.7580904506310606</v>
      </c>
      <c r="W8" s="218">
        <v>160.14248721920001</v>
      </c>
      <c r="X8" s="218">
        <f t="shared" si="6"/>
        <v>9.7849146570980956</v>
      </c>
      <c r="Y8" s="219">
        <v>153.70347520000001</v>
      </c>
      <c r="Z8" s="219">
        <f t="shared" si="7"/>
        <v>9.3914826317939006</v>
      </c>
      <c r="AA8" s="218">
        <v>140.90886656000001</v>
      </c>
      <c r="AB8" s="218">
        <f t="shared" si="8"/>
        <v>8.6097153707296563</v>
      </c>
      <c r="AC8" s="219">
        <v>139.73043200000001</v>
      </c>
      <c r="AD8" s="219">
        <f t="shared" si="9"/>
        <v>8.5377114834490015</v>
      </c>
      <c r="AE8" s="218">
        <v>137.2192</v>
      </c>
      <c r="AF8" s="218">
        <f t="shared" si="10"/>
        <v>8.3842719357633211</v>
      </c>
      <c r="AG8" s="220" t="s">
        <v>79</v>
      </c>
      <c r="AH8" s="214"/>
      <c r="AI8" s="215">
        <f t="shared" si="15"/>
        <v>-1.7971976212025176E-2</v>
      </c>
      <c r="AJ8" s="215">
        <f t="shared" si="16"/>
        <v>-6.121345729401273E-2</v>
      </c>
    </row>
    <row r="9" spans="1:36" ht="18" customHeight="1">
      <c r="A9" s="216" t="s">
        <v>80</v>
      </c>
      <c r="B9" s="217">
        <v>5.1597585129204399E-2</v>
      </c>
      <c r="C9" s="218">
        <v>136.51247897333695</v>
      </c>
      <c r="D9" s="218">
        <f t="shared" si="0"/>
        <v>7.0437142550254785</v>
      </c>
      <c r="E9" s="219">
        <v>128.785357522016</v>
      </c>
      <c r="F9" s="219">
        <f t="shared" si="1"/>
        <v>6.6450134481372443</v>
      </c>
      <c r="G9" s="218">
        <v>122.358469308848</v>
      </c>
      <c r="H9" s="218">
        <f t="shared" si="2"/>
        <v>6.3134015364424281</v>
      </c>
      <c r="I9" s="219">
        <v>115.729103746825</v>
      </c>
      <c r="J9" s="219">
        <f t="shared" si="3"/>
        <v>5.9713422825033309</v>
      </c>
      <c r="K9" s="218">
        <v>131.91137968353095</v>
      </c>
      <c r="L9" s="218">
        <f t="shared" si="4"/>
        <v>6.8063086427317918</v>
      </c>
      <c r="M9" s="219">
        <v>119.27315869479899</v>
      </c>
      <c r="N9" s="219">
        <f t="shared" si="5"/>
        <v>6.1542069593839965</v>
      </c>
      <c r="O9" s="218">
        <v>138.854083877401</v>
      </c>
      <c r="P9" s="218">
        <f t="shared" si="11"/>
        <v>7.1645354134018859</v>
      </c>
      <c r="Q9" s="219">
        <v>144.20980643123198</v>
      </c>
      <c r="R9" s="219">
        <f t="shared" si="12"/>
        <v>7.4408777638015797</v>
      </c>
      <c r="S9" s="218">
        <v>147.36998266387201</v>
      </c>
      <c r="T9" s="218">
        <f t="shared" si="13"/>
        <v>7.6039352259885122</v>
      </c>
      <c r="U9" s="219">
        <v>153.41468769279999</v>
      </c>
      <c r="V9" s="219">
        <f t="shared" si="14"/>
        <v>7.9158274082995534</v>
      </c>
      <c r="W9" s="218">
        <v>161.22782615680001</v>
      </c>
      <c r="X9" s="218">
        <f t="shared" si="6"/>
        <v>8.318966485322056</v>
      </c>
      <c r="Y9" s="219">
        <v>149.07779968</v>
      </c>
      <c r="Z9" s="219">
        <f t="shared" si="7"/>
        <v>7.6920544598632805</v>
      </c>
      <c r="AA9" s="218">
        <v>145.29533888</v>
      </c>
      <c r="AB9" s="218">
        <f t="shared" si="8"/>
        <v>7.4968886167374018</v>
      </c>
      <c r="AC9" s="219">
        <v>136.350784</v>
      </c>
      <c r="AD9" s="219">
        <f t="shared" si="9"/>
        <v>7.0353711848737612</v>
      </c>
      <c r="AE9" s="218">
        <v>135.45439999999999</v>
      </c>
      <c r="AF9" s="218">
        <f t="shared" si="10"/>
        <v>6.9891199351253039</v>
      </c>
      <c r="AG9" s="220" t="s">
        <v>81</v>
      </c>
      <c r="AH9" s="214"/>
      <c r="AI9" s="215">
        <f t="shared" si="15"/>
        <v>-6.5741022801893978E-3</v>
      </c>
      <c r="AJ9" s="215">
        <f t="shared" si="16"/>
        <v>0.10702921314009117</v>
      </c>
    </row>
    <row r="10" spans="1:36" ht="18" customHeight="1">
      <c r="A10" s="216" t="s">
        <v>82</v>
      </c>
      <c r="B10" s="217">
        <v>3.5225527025564425E-2</v>
      </c>
      <c r="C10" s="218">
        <v>133.23236874326304</v>
      </c>
      <c r="D10" s="218">
        <f t="shared" si="0"/>
        <v>4.6931804058457773</v>
      </c>
      <c r="E10" s="219">
        <v>138.78371744089901</v>
      </c>
      <c r="F10" s="219">
        <f t="shared" si="1"/>
        <v>4.8887295894226845</v>
      </c>
      <c r="G10" s="218">
        <v>150.626399494309</v>
      </c>
      <c r="H10" s="218">
        <f t="shared" si="2"/>
        <v>5.305894306150245</v>
      </c>
      <c r="I10" s="219">
        <v>121.95520671716</v>
      </c>
      <c r="J10" s="219">
        <f t="shared" si="3"/>
        <v>4.2959364301236151</v>
      </c>
      <c r="K10" s="218">
        <v>137.72247742859199</v>
      </c>
      <c r="L10" s="218">
        <f t="shared" si="4"/>
        <v>4.8513468506885538</v>
      </c>
      <c r="M10" s="219">
        <v>143.97304210368</v>
      </c>
      <c r="N10" s="219">
        <f t="shared" si="5"/>
        <v>5.0715262855759047</v>
      </c>
      <c r="O10" s="218">
        <v>136.10564683359999</v>
      </c>
      <c r="P10" s="218">
        <f t="shared" si="11"/>
        <v>4.7943931408689036</v>
      </c>
      <c r="Q10" s="219">
        <v>151.19712825600001</v>
      </c>
      <c r="R10" s="219">
        <f t="shared" si="12"/>
        <v>5.3259985275694595</v>
      </c>
      <c r="S10" s="218">
        <v>120.100616032</v>
      </c>
      <c r="T10" s="218">
        <f t="shared" si="13"/>
        <v>4.2306074958221522</v>
      </c>
      <c r="U10" s="219">
        <v>138.43228543999999</v>
      </c>
      <c r="V10" s="219">
        <f t="shared" si="14"/>
        <v>4.8763502119773685</v>
      </c>
      <c r="W10" s="218">
        <v>123.0127904</v>
      </c>
      <c r="X10" s="218">
        <f t="shared" si="6"/>
        <v>4.3331903727252925</v>
      </c>
      <c r="Y10" s="219">
        <v>126.99059200000001</v>
      </c>
      <c r="Z10" s="219">
        <f t="shared" si="7"/>
        <v>4.4733105304884253</v>
      </c>
      <c r="AA10" s="218">
        <v>137.3503872</v>
      </c>
      <c r="AB10" s="218">
        <f t="shared" si="8"/>
        <v>4.838239776285338</v>
      </c>
      <c r="AC10" s="219">
        <v>133.73823999999999</v>
      </c>
      <c r="AD10" s="219">
        <f t="shared" si="9"/>
        <v>4.7109999874714212</v>
      </c>
      <c r="AE10" s="218">
        <v>125.27200000000001</v>
      </c>
      <c r="AF10" s="218">
        <f t="shared" si="10"/>
        <v>4.4127722215465068</v>
      </c>
      <c r="AG10" s="220" t="s">
        <v>83</v>
      </c>
      <c r="AH10" s="214"/>
      <c r="AI10" s="215">
        <f t="shared" si="15"/>
        <v>-6.3304556722146077E-2</v>
      </c>
      <c r="AJ10" s="215">
        <f t="shared" si="16"/>
        <v>-0.16832639948528372</v>
      </c>
    </row>
    <row r="11" spans="1:36" ht="18" customHeight="1">
      <c r="A11" s="216" t="s">
        <v>84</v>
      </c>
      <c r="B11" s="217">
        <v>3.3287352703475055E-2</v>
      </c>
      <c r="C11" s="218">
        <v>129.911750044445</v>
      </c>
      <c r="D11" s="218">
        <f t="shared" si="0"/>
        <v>4.3244182440551322</v>
      </c>
      <c r="E11" s="219">
        <v>143.123986546547</v>
      </c>
      <c r="F11" s="219">
        <f t="shared" si="1"/>
        <v>4.7642186205023291</v>
      </c>
      <c r="G11" s="218">
        <v>118.74551792236475</v>
      </c>
      <c r="H11" s="218">
        <f t="shared" si="2"/>
        <v>3.9527239370385741</v>
      </c>
      <c r="I11" s="219">
        <v>122.98642927673494</v>
      </c>
      <c r="J11" s="219">
        <f t="shared" si="3"/>
        <v>4.0938926490756664</v>
      </c>
      <c r="K11" s="218">
        <v>141.36371181233901</v>
      </c>
      <c r="L11" s="218">
        <f t="shared" si="4"/>
        <v>4.7056237345697314</v>
      </c>
      <c r="M11" s="219">
        <v>153.12257285888001</v>
      </c>
      <c r="N11" s="219">
        <f t="shared" si="5"/>
        <v>5.0970450896170956</v>
      </c>
      <c r="O11" s="218">
        <v>137.61148216896001</v>
      </c>
      <c r="P11" s="218">
        <f t="shared" si="11"/>
        <v>4.5807219430061403</v>
      </c>
      <c r="Q11" s="219">
        <v>152.430868624</v>
      </c>
      <c r="R11" s="219">
        <f t="shared" si="12"/>
        <v>5.0740200867841576</v>
      </c>
      <c r="S11" s="218">
        <v>139.75517164799999</v>
      </c>
      <c r="T11" s="218">
        <f t="shared" si="13"/>
        <v>4.6520796907816724</v>
      </c>
      <c r="U11" s="219">
        <v>139.84483359999999</v>
      </c>
      <c r="V11" s="219">
        <f t="shared" si="14"/>
        <v>4.6550642998019791</v>
      </c>
      <c r="W11" s="218">
        <v>130.34022886400001</v>
      </c>
      <c r="X11" s="218">
        <f t="shared" si="6"/>
        <v>4.3386811696476286</v>
      </c>
      <c r="Y11" s="219">
        <v>118.1448336</v>
      </c>
      <c r="Z11" s="219">
        <f t="shared" si="7"/>
        <v>3.9327287461365703</v>
      </c>
      <c r="AA11" s="218">
        <v>133.40839680000002</v>
      </c>
      <c r="AB11" s="218">
        <f t="shared" si="8"/>
        <v>4.4408123578867533</v>
      </c>
      <c r="AC11" s="219">
        <v>119.11463999999999</v>
      </c>
      <c r="AD11" s="219">
        <f t="shared" si="9"/>
        <v>3.9650110338274578</v>
      </c>
      <c r="AE11" s="218">
        <v>110.4736</v>
      </c>
      <c r="AF11" s="218">
        <f t="shared" si="10"/>
        <v>3.6773736876226222</v>
      </c>
      <c r="AG11" s="220" t="s">
        <v>85</v>
      </c>
      <c r="AH11" s="214"/>
      <c r="AI11" s="215">
        <f t="shared" si="15"/>
        <v>-7.2543895527871216E-2</v>
      </c>
      <c r="AJ11" s="215">
        <f t="shared" si="16"/>
        <v>-6.9660885455675836E-2</v>
      </c>
    </row>
    <row r="12" spans="1:36" ht="18" customHeight="1">
      <c r="A12" s="216" t="s">
        <v>86</v>
      </c>
      <c r="B12" s="217">
        <v>2.9577884752075262E-2</v>
      </c>
      <c r="C12" s="218">
        <v>116.44325525201872</v>
      </c>
      <c r="D12" s="218">
        <f t="shared" si="0"/>
        <v>3.4441451840006923</v>
      </c>
      <c r="E12" s="219">
        <v>126.568755708716</v>
      </c>
      <c r="F12" s="219">
        <f t="shared" si="1"/>
        <v>3.7436360695659698</v>
      </c>
      <c r="G12" s="218">
        <v>119.44984374175</v>
      </c>
      <c r="H12" s="218">
        <f t="shared" si="2"/>
        <v>3.53307371184688</v>
      </c>
      <c r="I12" s="219">
        <v>126.568755708716</v>
      </c>
      <c r="J12" s="219">
        <f t="shared" si="3"/>
        <v>3.7436360695659698</v>
      </c>
      <c r="K12" s="218">
        <v>117.621760660671</v>
      </c>
      <c r="L12" s="218">
        <f t="shared" si="4"/>
        <v>3.4790028811575069</v>
      </c>
      <c r="M12" s="219">
        <v>123.494580630784</v>
      </c>
      <c r="N12" s="219">
        <f t="shared" si="5"/>
        <v>3.6527084734031949</v>
      </c>
      <c r="O12" s="218">
        <v>117.61657910924301</v>
      </c>
      <c r="P12" s="218">
        <f t="shared" si="11"/>
        <v>3.4788496218265323</v>
      </c>
      <c r="Q12" s="219">
        <v>111.7146028288</v>
      </c>
      <c r="R12" s="219">
        <f t="shared" si="12"/>
        <v>3.3042816475941073</v>
      </c>
      <c r="S12" s="218">
        <v>114.96989108940799</v>
      </c>
      <c r="T12" s="218">
        <f t="shared" si="13"/>
        <v>3.4005661886011542</v>
      </c>
      <c r="U12" s="219">
        <v>100.94026688</v>
      </c>
      <c r="V12" s="219">
        <f t="shared" si="14"/>
        <v>2.9855995806203595</v>
      </c>
      <c r="W12" s="218">
        <v>108.2163825664</v>
      </c>
      <c r="X12" s="218">
        <f t="shared" si="6"/>
        <v>3.2008116918354657</v>
      </c>
      <c r="Y12" s="219">
        <v>116.846496</v>
      </c>
      <c r="Z12" s="219">
        <f t="shared" si="7"/>
        <v>3.4560721923718232</v>
      </c>
      <c r="AA12" s="218">
        <v>102.30873183999999</v>
      </c>
      <c r="AB12" s="218">
        <f t="shared" si="8"/>
        <v>3.0260758794944929</v>
      </c>
      <c r="AC12" s="219">
        <v>116.846496</v>
      </c>
      <c r="AD12" s="219">
        <f t="shared" si="9"/>
        <v>3.4560721923718232</v>
      </c>
      <c r="AE12" s="218">
        <v>113.6896</v>
      </c>
      <c r="AF12" s="218">
        <f t="shared" si="10"/>
        <v>3.3626978863095358</v>
      </c>
      <c r="AG12" s="220" t="s">
        <v>87</v>
      </c>
      <c r="AH12" s="214"/>
      <c r="AI12" s="215">
        <f t="shared" si="15"/>
        <v>-2.7017464006794056E-2</v>
      </c>
      <c r="AJ12" s="215">
        <f t="shared" si="16"/>
        <v>-4.8223116592798765E-2</v>
      </c>
    </row>
    <row r="13" spans="1:36" ht="18" customHeight="1">
      <c r="A13" s="216" t="s">
        <v>88</v>
      </c>
      <c r="B13" s="217">
        <v>2.423478408479432E-2</v>
      </c>
      <c r="C13" s="218">
        <v>126.698373515737</v>
      </c>
      <c r="D13" s="218">
        <f t="shared" si="0"/>
        <v>3.0705077260485094</v>
      </c>
      <c r="E13" s="219">
        <v>142.31508965333799</v>
      </c>
      <c r="F13" s="219">
        <f t="shared" si="1"/>
        <v>3.4489754697567925</v>
      </c>
      <c r="G13" s="218">
        <v>159.887096829737</v>
      </c>
      <c r="H13" s="218">
        <f t="shared" si="2"/>
        <v>3.8748292696132789</v>
      </c>
      <c r="I13" s="219">
        <v>152.03942657678422</v>
      </c>
      <c r="J13" s="219">
        <f t="shared" si="3"/>
        <v>3.6846426754643047</v>
      </c>
      <c r="K13" s="218">
        <v>146.19175632383099</v>
      </c>
      <c r="L13" s="218">
        <f t="shared" si="4"/>
        <v>3.5429256494849084</v>
      </c>
      <c r="M13" s="219">
        <v>134.90632610523099</v>
      </c>
      <c r="N13" s="219">
        <f t="shared" si="5"/>
        <v>3.2694256848331245</v>
      </c>
      <c r="O13" s="218">
        <v>144.514570716375</v>
      </c>
      <c r="P13" s="218">
        <f t="shared" si="11"/>
        <v>3.5022794184180883</v>
      </c>
      <c r="Q13" s="219">
        <v>154.20534087065599</v>
      </c>
      <c r="R13" s="219">
        <f t="shared" si="12"/>
        <v>3.7371331407224568</v>
      </c>
      <c r="S13" s="218">
        <v>163.09772964147197</v>
      </c>
      <c r="T13" s="218">
        <f t="shared" si="13"/>
        <v>3.9526382625812317</v>
      </c>
      <c r="U13" s="219">
        <v>146.63624007679999</v>
      </c>
      <c r="V13" s="219">
        <f t="shared" si="14"/>
        <v>3.5536976172673116</v>
      </c>
      <c r="W13" s="218">
        <v>138.21841495039999</v>
      </c>
      <c r="X13" s="218">
        <f t="shared" si="6"/>
        <v>3.3496934428654508</v>
      </c>
      <c r="Y13" s="219">
        <v>131.91275008</v>
      </c>
      <c r="Z13" s="219">
        <f t="shared" si="7"/>
        <v>3.1968770162202347</v>
      </c>
      <c r="AA13" s="218">
        <v>130.27931136000001</v>
      </c>
      <c r="AB13" s="218">
        <f t="shared" si="8"/>
        <v>3.1572909815252919</v>
      </c>
      <c r="AC13" s="219">
        <v>119.52230400000001</v>
      </c>
      <c r="AD13" s="219">
        <f t="shared" si="9"/>
        <v>2.8965972307571484</v>
      </c>
      <c r="AE13" s="218">
        <v>111.72320000000001</v>
      </c>
      <c r="AF13" s="218">
        <f t="shared" si="10"/>
        <v>2.7075876292622927</v>
      </c>
      <c r="AG13" s="220" t="s">
        <v>89</v>
      </c>
      <c r="AH13" s="214"/>
      <c r="AI13" s="215">
        <f t="shared" si="15"/>
        <v>-6.5252289647963924E-2</v>
      </c>
      <c r="AJ13" s="215">
        <f t="shared" si="16"/>
        <v>-0.30123692145731118</v>
      </c>
    </row>
    <row r="14" spans="1:36" ht="18" customHeight="1">
      <c r="A14" s="216" t="s">
        <v>90</v>
      </c>
      <c r="B14" s="217">
        <v>1.9153139115082419E-2</v>
      </c>
      <c r="C14" s="218">
        <v>163.61743747382215</v>
      </c>
      <c r="D14" s="218">
        <f t="shared" si="0"/>
        <v>3.133787541589415</v>
      </c>
      <c r="E14" s="219">
        <v>179.799381839365</v>
      </c>
      <c r="F14" s="219">
        <f t="shared" si="1"/>
        <v>3.4437225731751813</v>
      </c>
      <c r="G14" s="218">
        <v>165.16336538613601</v>
      </c>
      <c r="H14" s="218">
        <f t="shared" si="2"/>
        <v>3.1633969139558511</v>
      </c>
      <c r="I14" s="219">
        <v>160.84693376217348</v>
      </c>
      <c r="J14" s="219">
        <f t="shared" si="3"/>
        <v>3.0807236985813558</v>
      </c>
      <c r="K14" s="218">
        <v>165.821581198117</v>
      </c>
      <c r="L14" s="218">
        <f t="shared" si="4"/>
        <v>3.1760038129704702</v>
      </c>
      <c r="M14" s="219">
        <v>155.51564690538243</v>
      </c>
      <c r="N14" s="219">
        <f t="shared" si="5"/>
        <v>2.9786128197508264</v>
      </c>
      <c r="O14" s="218">
        <v>152.88833147662336</v>
      </c>
      <c r="P14" s="218">
        <f t="shared" si="11"/>
        <v>2.9282914818446018</v>
      </c>
      <c r="Q14" s="219">
        <v>148.11013990988801</v>
      </c>
      <c r="R14" s="219">
        <f t="shared" si="12"/>
        <v>2.8367741140484055</v>
      </c>
      <c r="S14" s="218">
        <v>142.88629109964799</v>
      </c>
      <c r="T14" s="218">
        <f t="shared" si="13"/>
        <v>2.7367210110697209</v>
      </c>
      <c r="U14" s="219">
        <v>139.72654708479999</v>
      </c>
      <c r="V14" s="219">
        <f t="shared" si="14"/>
        <v>2.6762019943852882</v>
      </c>
      <c r="W14" s="218">
        <v>129.01581660159999</v>
      </c>
      <c r="X14" s="218">
        <f t="shared" si="6"/>
        <v>2.4710578834164045</v>
      </c>
      <c r="Y14" s="219">
        <v>136.11695552</v>
      </c>
      <c r="Z14" s="219">
        <f t="shared" si="7"/>
        <v>2.6070669849960457</v>
      </c>
      <c r="AA14" s="218">
        <v>141.10414847999999</v>
      </c>
      <c r="AB14" s="218">
        <f t="shared" si="8"/>
        <v>2.7025873855526852</v>
      </c>
      <c r="AC14" s="219">
        <v>146.98348799999999</v>
      </c>
      <c r="AD14" s="219">
        <f t="shared" si="9"/>
        <v>2.8151951932840471</v>
      </c>
      <c r="AE14" s="218">
        <v>139.28639999999999</v>
      </c>
      <c r="AF14" s="218">
        <f t="shared" si="10"/>
        <v>2.6677717960390157</v>
      </c>
      <c r="AG14" s="220" t="s">
        <v>91</v>
      </c>
      <c r="AH14" s="214"/>
      <c r="AI14" s="215">
        <f t="shared" si="15"/>
        <v>-5.2367025063386752E-2</v>
      </c>
      <c r="AJ14" s="215">
        <f t="shared" si="16"/>
        <v>-0.15667497041876188</v>
      </c>
    </row>
    <row r="15" spans="1:36" ht="18" customHeight="1">
      <c r="A15" s="216" t="s">
        <v>92</v>
      </c>
      <c r="B15" s="217">
        <v>1.8471089094334547E-2</v>
      </c>
      <c r="C15" s="218">
        <v>141.39803112390399</v>
      </c>
      <c r="D15" s="218">
        <f t="shared" si="0"/>
        <v>2.6117756306531197</v>
      </c>
      <c r="E15" s="219">
        <v>145.99781235989335</v>
      </c>
      <c r="F15" s="219">
        <f t="shared" si="1"/>
        <v>2.6967385996775275</v>
      </c>
      <c r="G15" s="218">
        <v>139.92780541025999</v>
      </c>
      <c r="H15" s="218">
        <f t="shared" si="2"/>
        <v>2.58461896050762</v>
      </c>
      <c r="I15" s="219">
        <v>147.47253773726601</v>
      </c>
      <c r="J15" s="219">
        <f t="shared" si="3"/>
        <v>2.7239783835126539</v>
      </c>
      <c r="K15" s="218">
        <v>142.76338364968771</v>
      </c>
      <c r="L15" s="218">
        <f t="shared" si="4"/>
        <v>2.6369951788020458</v>
      </c>
      <c r="M15" s="219">
        <v>146.0080798934579</v>
      </c>
      <c r="N15" s="219">
        <f t="shared" si="5"/>
        <v>2.6969282522047773</v>
      </c>
      <c r="O15" s="218">
        <v>141.34988480167101</v>
      </c>
      <c r="P15" s="218">
        <f t="shared" si="11"/>
        <v>2.6108863156455899</v>
      </c>
      <c r="Q15" s="219">
        <v>125.86903439091201</v>
      </c>
      <c r="R15" s="219">
        <f t="shared" si="12"/>
        <v>2.3249381484523948</v>
      </c>
      <c r="S15" s="218">
        <v>139.95858248072</v>
      </c>
      <c r="T15" s="218">
        <f t="shared" si="13"/>
        <v>2.5851874465181495</v>
      </c>
      <c r="U15" s="219">
        <v>135.7295312704</v>
      </c>
      <c r="V15" s="219">
        <f t="shared" si="14"/>
        <v>2.5070722648278254</v>
      </c>
      <c r="W15" s="218">
        <v>119.12134586400001</v>
      </c>
      <c r="X15" s="218">
        <f t="shared" si="6"/>
        <v>2.200300992490984</v>
      </c>
      <c r="Y15" s="219">
        <v>126.88943328000001</v>
      </c>
      <c r="Z15" s="219">
        <f t="shared" si="7"/>
        <v>2.3437860272444992</v>
      </c>
      <c r="AA15" s="218">
        <v>107.8666836</v>
      </c>
      <c r="AB15" s="218">
        <f t="shared" si="8"/>
        <v>1.9924151230859952</v>
      </c>
      <c r="AC15" s="219">
        <v>117.490216</v>
      </c>
      <c r="AD15" s="219">
        <f t="shared" si="9"/>
        <v>2.1701722474486105</v>
      </c>
      <c r="AE15" s="218">
        <v>110.8232</v>
      </c>
      <c r="AF15" s="218">
        <f t="shared" si="10"/>
        <v>2.0470252009192564</v>
      </c>
      <c r="AG15" s="220" t="s">
        <v>93</v>
      </c>
      <c r="AH15" s="214"/>
      <c r="AI15" s="215">
        <f t="shared" si="15"/>
        <v>-5.6745286773496106E-2</v>
      </c>
      <c r="AJ15" s="215">
        <f t="shared" si="16"/>
        <v>-0.20799729778457554</v>
      </c>
    </row>
    <row r="16" spans="1:36" ht="18" customHeight="1">
      <c r="A16" s="216" t="s">
        <v>94</v>
      </c>
      <c r="B16" s="217">
        <v>1.6166954216320212E-2</v>
      </c>
      <c r="C16" s="218">
        <v>178.29247529787034</v>
      </c>
      <c r="D16" s="218">
        <f t="shared" si="0"/>
        <v>2.8824462852550723</v>
      </c>
      <c r="E16" s="219">
        <v>160.623851619703</v>
      </c>
      <c r="F16" s="219">
        <f t="shared" si="1"/>
        <v>2.5967984551847496</v>
      </c>
      <c r="G16" s="218">
        <v>164.92008923852165</v>
      </c>
      <c r="H16" s="218">
        <f t="shared" si="2"/>
        <v>2.6662555320706232</v>
      </c>
      <c r="I16" s="219">
        <v>169.07773854705582</v>
      </c>
      <c r="J16" s="219">
        <f t="shared" si="3"/>
        <v>2.7334720580892107</v>
      </c>
      <c r="K16" s="218">
        <v>138.58831028447199</v>
      </c>
      <c r="L16" s="218">
        <f t="shared" si="4"/>
        <v>2.2405508672862382</v>
      </c>
      <c r="M16" s="219">
        <v>151.891917666202</v>
      </c>
      <c r="N16" s="219">
        <f t="shared" si="5"/>
        <v>2.4556296787385672</v>
      </c>
      <c r="O16" s="218">
        <v>156.58831028447199</v>
      </c>
      <c r="P16" s="218">
        <f t="shared" si="11"/>
        <v>2.5315560431800019</v>
      </c>
      <c r="Q16" s="219">
        <v>165.35628878745604</v>
      </c>
      <c r="R16" s="219">
        <f t="shared" si="12"/>
        <v>2.6733075502074253</v>
      </c>
      <c r="S16" s="218">
        <v>142.18086620057602</v>
      </c>
      <c r="T16" s="218">
        <f t="shared" si="13"/>
        <v>2.2986315543014624</v>
      </c>
      <c r="U16" s="219">
        <v>153.10767480320001</v>
      </c>
      <c r="V16" s="219">
        <f t="shared" si="14"/>
        <v>2.4752847687105786</v>
      </c>
      <c r="W16" s="218">
        <v>145.08251653120001</v>
      </c>
      <c r="X16" s="218">
        <f t="shared" si="6"/>
        <v>2.345542402348431</v>
      </c>
      <c r="Y16" s="219">
        <v>164.33046271999999</v>
      </c>
      <c r="Z16" s="219">
        <f t="shared" si="7"/>
        <v>2.6567230671409554</v>
      </c>
      <c r="AA16" s="218">
        <v>151.54520063999999</v>
      </c>
      <c r="AB16" s="218">
        <f t="shared" si="8"/>
        <v>2.4500243204499403</v>
      </c>
      <c r="AC16" s="219">
        <v>139.263104</v>
      </c>
      <c r="AD16" s="219">
        <f t="shared" si="9"/>
        <v>2.2514602263906403</v>
      </c>
      <c r="AE16" s="218">
        <v>126.6224</v>
      </c>
      <c r="AF16" s="218">
        <f t="shared" si="10"/>
        <v>2.0470985435605846</v>
      </c>
      <c r="AG16" s="220" t="s">
        <v>95</v>
      </c>
      <c r="AH16" s="214"/>
      <c r="AI16" s="215">
        <f t="shared" si="15"/>
        <v>-9.0768506782672342E-2</v>
      </c>
      <c r="AJ16" s="215">
        <f t="shared" si="16"/>
        <v>-0.23221967326935067</v>
      </c>
    </row>
    <row r="17" spans="1:36" ht="18" customHeight="1">
      <c r="A17" s="221" t="s">
        <v>96</v>
      </c>
      <c r="B17" s="222">
        <v>1.5559093206642262E-2</v>
      </c>
      <c r="C17" s="223">
        <v>154.445622773304</v>
      </c>
      <c r="D17" s="223">
        <f t="shared" si="0"/>
        <v>2.4030338400877476</v>
      </c>
      <c r="E17" s="224">
        <v>149.94720657602301</v>
      </c>
      <c r="F17" s="224">
        <f t="shared" si="1"/>
        <v>2.3330425631919836</v>
      </c>
      <c r="G17" s="223">
        <v>143.86365686166044</v>
      </c>
      <c r="H17" s="223">
        <f t="shared" si="2"/>
        <v>2.2383880461589745</v>
      </c>
      <c r="I17" s="224">
        <v>131.77018779638499</v>
      </c>
      <c r="J17" s="224">
        <f t="shared" si="3"/>
        <v>2.0502246337807088</v>
      </c>
      <c r="K17" s="223">
        <v>139.673453263748</v>
      </c>
      <c r="L17" s="223">
        <f t="shared" si="4"/>
        <v>2.173192277824247</v>
      </c>
      <c r="M17" s="224">
        <v>147.99354855507201</v>
      </c>
      <c r="N17" s="224">
        <f t="shared" si="5"/>
        <v>2.3026454159501029</v>
      </c>
      <c r="O17" s="223">
        <v>162.649528675645</v>
      </c>
      <c r="P17" s="223">
        <f t="shared" si="11"/>
        <v>2.5306791766807941</v>
      </c>
      <c r="Q17" s="224">
        <v>158.0167266112</v>
      </c>
      <c r="R17" s="224">
        <f t="shared" si="12"/>
        <v>2.4585969775521694</v>
      </c>
      <c r="S17" s="223">
        <v>143.968586263552</v>
      </c>
      <c r="T17" s="223">
        <f t="shared" si="13"/>
        <v>2.2400206525031225</v>
      </c>
      <c r="U17" s="224">
        <v>139.31291808</v>
      </c>
      <c r="V17" s="224">
        <f t="shared" si="14"/>
        <v>2.1675826772960378</v>
      </c>
      <c r="W17" s="223">
        <v>138.11194460159999</v>
      </c>
      <c r="X17" s="223">
        <f t="shared" si="6"/>
        <v>2.1488966190069068</v>
      </c>
      <c r="Y17" s="224">
        <v>146.31291808</v>
      </c>
      <c r="Z17" s="224">
        <f t="shared" si="7"/>
        <v>2.276496329742534</v>
      </c>
      <c r="AA17" s="223">
        <v>141.24280768</v>
      </c>
      <c r="AB17" s="223">
        <f t="shared" si="8"/>
        <v>2.1976100094609676</v>
      </c>
      <c r="AC17" s="224">
        <v>149.29889600000001</v>
      </c>
      <c r="AD17" s="224">
        <f t="shared" si="9"/>
        <v>2.32295543851279</v>
      </c>
      <c r="AE17" s="223">
        <v>144.18559999999999</v>
      </c>
      <c r="AF17" s="223">
        <f t="shared" si="10"/>
        <v>2.2433971894556386</v>
      </c>
      <c r="AG17" s="225" t="s">
        <v>97</v>
      </c>
      <c r="AH17" s="214"/>
      <c r="AI17" s="215">
        <f t="shared" si="15"/>
        <v>-3.4248719427905305E-2</v>
      </c>
      <c r="AJ17" s="215">
        <f t="shared" si="16"/>
        <v>2.2378350819285409E-3</v>
      </c>
    </row>
    <row r="18" spans="1:36" ht="18" customHeight="1">
      <c r="A18" s="226" t="s">
        <v>98</v>
      </c>
      <c r="B18" s="227"/>
      <c r="C18" s="228"/>
      <c r="D18" s="229">
        <f>SUM(D5:D17)</f>
        <v>155.98307690224607</v>
      </c>
      <c r="E18" s="230"/>
      <c r="F18" s="231">
        <f>SUM(F5:F17)</f>
        <v>153.87363068388217</v>
      </c>
      <c r="G18" s="228"/>
      <c r="H18" s="229">
        <f>SUM(H5:H17)</f>
        <v>148.97825765074617</v>
      </c>
      <c r="I18" s="230"/>
      <c r="J18" s="231">
        <f>SUM(J5:J17)</f>
        <v>148.53832148883404</v>
      </c>
      <c r="K18" s="228"/>
      <c r="L18" s="229">
        <f>SUM(L5:L17)</f>
        <v>145.76196070918985</v>
      </c>
      <c r="M18" s="230"/>
      <c r="N18" s="231">
        <f>SUM(N5:N17)</f>
        <v>146.04944879007229</v>
      </c>
      <c r="O18" s="228"/>
      <c r="P18" s="229">
        <f>SUM(P5:P17)</f>
        <v>148.6770342901159</v>
      </c>
      <c r="Q18" s="230"/>
      <c r="R18" s="231">
        <f>SUM(R5:R17)</f>
        <v>149.22746484335801</v>
      </c>
      <c r="S18" s="228"/>
      <c r="T18" s="229">
        <f>SUM(T5:T17)</f>
        <v>150.42413550768671</v>
      </c>
      <c r="U18" s="230"/>
      <c r="V18" s="231">
        <f>SUM(V5:V17)</f>
        <v>147.61251194732446</v>
      </c>
      <c r="W18" s="228"/>
      <c r="X18" s="229">
        <f>SUM(X5:X17)</f>
        <v>142.69183642290704</v>
      </c>
      <c r="Y18" s="230"/>
      <c r="Z18" s="231">
        <f>SUM(Z5:Z17)</f>
        <v>139.98629121155042</v>
      </c>
      <c r="AA18" s="228"/>
      <c r="AB18" s="229">
        <f>SUM(AB5:AB17)</f>
        <v>136.14816856889829</v>
      </c>
      <c r="AC18" s="230"/>
      <c r="AD18" s="231">
        <f>SUM(AD5:AD17)</f>
        <v>134.33034001114709</v>
      </c>
      <c r="AE18" s="228"/>
      <c r="AF18" s="229">
        <f>SUM(AF5:AF17)</f>
        <v>131.91036681804641</v>
      </c>
      <c r="AG18" s="232" t="s">
        <v>99</v>
      </c>
      <c r="AH18" s="214"/>
      <c r="AI18" s="215">
        <f>AF18/AD18-1</f>
        <v>-1.8015090208956974E-2</v>
      </c>
      <c r="AJ18" s="215">
        <f>AF18/H18-1</f>
        <v>-0.11456632062856098</v>
      </c>
    </row>
    <row r="19" spans="1:36">
      <c r="H19" s="233"/>
      <c r="I19" s="214"/>
      <c r="J19" s="214"/>
      <c r="K19" s="214"/>
      <c r="L19" s="214"/>
      <c r="M19" s="214"/>
      <c r="N19" s="214"/>
      <c r="O19" s="214"/>
      <c r="P19" s="214"/>
      <c r="Q19" s="214"/>
      <c r="R19" s="233"/>
      <c r="AF19" s="233"/>
    </row>
  </sheetData>
  <mergeCells count="19">
    <mergeCell ref="AG3:AG4"/>
    <mergeCell ref="U3:V3"/>
    <mergeCell ref="W3:X3"/>
    <mergeCell ref="Y3:Z3"/>
    <mergeCell ref="AA3:AB3"/>
    <mergeCell ref="AC3:AD3"/>
    <mergeCell ref="AE3:AF3"/>
    <mergeCell ref="I3:J3"/>
    <mergeCell ref="K3:L3"/>
    <mergeCell ref="M3:N3"/>
    <mergeCell ref="O3:P3"/>
    <mergeCell ref="Q3:R3"/>
    <mergeCell ref="S3:T3"/>
    <mergeCell ref="A1:B1"/>
    <mergeCell ref="A3:A4"/>
    <mergeCell ref="B3:B4"/>
    <mergeCell ref="C3:D3"/>
    <mergeCell ref="E3:F3"/>
    <mergeCell ref="G3:H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60548-F859-4AD4-BD18-F38E53C97C07}">
  <dimension ref="A1:C18"/>
  <sheetViews>
    <sheetView topLeftCell="A3" zoomScale="120" zoomScaleNormal="120" zoomScalePageLayoutView="130" workbookViewId="0">
      <selection activeCell="D20" sqref="D20"/>
    </sheetView>
  </sheetViews>
  <sheetFormatPr defaultColWidth="10.81640625" defaultRowHeight="12.5"/>
  <cols>
    <col min="1" max="1" width="49.81640625" style="195" bestFit="1" customWidth="1"/>
    <col min="2" max="16384" width="10.81640625" style="195"/>
  </cols>
  <sheetData>
    <row r="1" spans="1:3" ht="27" customHeight="1">
      <c r="A1" s="234" t="s">
        <v>66</v>
      </c>
    </row>
    <row r="4" spans="1:3" ht="13">
      <c r="A4" s="235" t="s">
        <v>35</v>
      </c>
      <c r="B4" s="195" t="s">
        <v>68</v>
      </c>
      <c r="C4" s="195" t="s">
        <v>100</v>
      </c>
    </row>
    <row r="5" spans="1:3" ht="18" customHeight="1">
      <c r="A5" s="209" t="s">
        <v>101</v>
      </c>
      <c r="B5" s="215">
        <v>-6.5252289647963924E-2</v>
      </c>
      <c r="C5" s="215">
        <v>-0.30123692145731118</v>
      </c>
    </row>
    <row r="6" spans="1:3" ht="18" customHeight="1">
      <c r="A6" s="216" t="s">
        <v>102</v>
      </c>
      <c r="B6" s="215">
        <v>-9.0768506782672342E-2</v>
      </c>
      <c r="C6" s="215">
        <v>-0.23221967326935067</v>
      </c>
    </row>
    <row r="7" spans="1:3" ht="18" customHeight="1">
      <c r="A7" s="216" t="s">
        <v>103</v>
      </c>
      <c r="B7" s="215">
        <v>-5.6745286773496106E-2</v>
      </c>
      <c r="C7" s="215">
        <v>-0.20799729778457554</v>
      </c>
    </row>
    <row r="8" spans="1:3" ht="18" customHeight="1">
      <c r="A8" s="216" t="s">
        <v>104</v>
      </c>
      <c r="B8" s="215">
        <v>-6.3304556722146077E-2</v>
      </c>
      <c r="C8" s="215">
        <v>-0.16832639948528372</v>
      </c>
    </row>
    <row r="9" spans="1:3" ht="18" customHeight="1">
      <c r="A9" s="216" t="s">
        <v>105</v>
      </c>
      <c r="B9" s="215">
        <v>-9.0511546302243229E-3</v>
      </c>
      <c r="C9" s="215">
        <v>-0.16583843689289546</v>
      </c>
    </row>
    <row r="10" spans="1:3" ht="18" customHeight="1">
      <c r="A10" s="216" t="s">
        <v>106</v>
      </c>
      <c r="B10" s="215">
        <v>-5.2367025063386752E-2</v>
      </c>
      <c r="C10" s="215">
        <v>-0.15667497041876188</v>
      </c>
    </row>
    <row r="11" spans="1:3" ht="18" customHeight="1">
      <c r="A11" s="216" t="s">
        <v>107</v>
      </c>
      <c r="B11" s="215">
        <v>-5.5633564518149381E-3</v>
      </c>
      <c r="C11" s="215">
        <v>-0.12567288070105576</v>
      </c>
    </row>
    <row r="12" spans="1:3" ht="18" customHeight="1">
      <c r="A12" s="236" t="s">
        <v>66</v>
      </c>
      <c r="B12" s="215">
        <v>-1.8015090208956974E-2</v>
      </c>
      <c r="C12" s="215">
        <v>-0.11456632062856098</v>
      </c>
    </row>
    <row r="13" spans="1:3" ht="18" customHeight="1">
      <c r="A13" s="216" t="s">
        <v>108</v>
      </c>
      <c r="B13" s="215">
        <v>-7.2543895527871216E-2</v>
      </c>
      <c r="C13" s="215">
        <v>-6.9660885455675836E-2</v>
      </c>
    </row>
    <row r="14" spans="1:3" ht="18" customHeight="1">
      <c r="A14" s="216" t="s">
        <v>109</v>
      </c>
      <c r="B14" s="215">
        <v>-9.093332867580628E-3</v>
      </c>
      <c r="C14" s="215">
        <v>-6.8072078077356046E-2</v>
      </c>
    </row>
    <row r="15" spans="1:3" ht="18" customHeight="1">
      <c r="A15" s="216" t="s">
        <v>110</v>
      </c>
      <c r="B15" s="215">
        <v>-1.7971976212025176E-2</v>
      </c>
      <c r="C15" s="215">
        <v>-6.121345729401273E-2</v>
      </c>
    </row>
    <row r="16" spans="1:3" ht="18" customHeight="1">
      <c r="A16" s="216" t="s">
        <v>111</v>
      </c>
      <c r="B16" s="215">
        <v>-2.7017464006794056E-2</v>
      </c>
      <c r="C16" s="215">
        <v>-4.8223116592798765E-2</v>
      </c>
    </row>
    <row r="17" spans="1:3" ht="18" customHeight="1">
      <c r="A17" s="221" t="s">
        <v>112</v>
      </c>
      <c r="B17" s="215">
        <v>-3.4248719427905305E-2</v>
      </c>
      <c r="C17" s="215">
        <v>2.2378350819285409E-3</v>
      </c>
    </row>
    <row r="18" spans="1:3" ht="18" customHeight="1">
      <c r="A18" s="237" t="s">
        <v>113</v>
      </c>
      <c r="B18" s="215">
        <v>-6.5741022801893978E-3</v>
      </c>
      <c r="C18" s="215">
        <v>0.10702921314009117</v>
      </c>
    </row>
  </sheetData>
  <autoFilter ref="A4:C17" xr:uid="{A0DEBCA8-022D-4088-A86C-E28DC7EF518E}">
    <sortState ref="A5:C18">
      <sortCondition ref="C4:C17"/>
    </sortState>
  </autoFilter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IPI</vt:lpstr>
      <vt:lpstr>الرقم القياسي للإنتاج الصناعي</vt:lpstr>
      <vt:lpstr>Manufacturing production Index</vt:lpstr>
      <vt:lpstr>Manufacturing production 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Tuqa Jassim Almubarak</dc:creator>
  <cp:lastModifiedBy>admin</cp:lastModifiedBy>
  <dcterms:created xsi:type="dcterms:W3CDTF">2020-02-27T11:13:54Z</dcterms:created>
  <dcterms:modified xsi:type="dcterms:W3CDTF">2020-05-06T14:47:03Z</dcterms:modified>
</cp:coreProperties>
</file>