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3.xml" ContentType="application/vnd.openxmlformats-officedocument.themeOverrid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5.xml" ContentType="application/vnd.openxmlformats-officedocument.themeOverrid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77\media\New Media Team\طلبات الإدارة\واردة\662\تحديث (7-1-2019)\"/>
    </mc:Choice>
  </mc:AlternateContent>
  <bookViews>
    <workbookView xWindow="0" yWindow="0" windowWidth="23040" windowHeight="9192" tabRatio="912"/>
  </bookViews>
  <sheets>
    <sheet name="الفهرس" sheetId="37" r:id="rId1"/>
    <sheet name="القدرات المتاحة" sheetId="11" r:id="rId2"/>
    <sheet name="القدرة المركبة" sheetId="2" r:id="rId3"/>
    <sheet name="الحمل الأقصى" sheetId="3" r:id="rId4"/>
    <sheet name="الطاقة المنتجة" sheetId="4" r:id="rId5"/>
    <sheet name="استهلاك الطاقة" sheetId="5" r:id="rId6"/>
    <sheet name="القدرات والطاقة الكهربائية" sheetId="1" r:id="rId7"/>
    <sheet name="الطاقة المفقودة" sheetId="12" r:id="rId8"/>
    <sheet name="أعداد المشتركين " sheetId="7" r:id="rId9"/>
    <sheet name="الكهربائية من محطات التحلية" sheetId="22" r:id="rId10"/>
    <sheet name="اجمالي الكهرمائية " sheetId="20" r:id="rId11"/>
    <sheet name="محطات الطاقة الشمسية" sheetId="24" r:id="rId12"/>
    <sheet name="GHI" sheetId="25" r:id="rId13"/>
    <sheet name="DNI" sheetId="26" r:id="rId14"/>
    <sheet name="DHI" sheetId="27" r:id="rId15"/>
    <sheet name="محطات الرياح" sheetId="31" r:id="rId16"/>
    <sheet name="ارتفاع 40" sheetId="33" r:id="rId17"/>
    <sheet name="ارتفاع 60" sheetId="34" r:id="rId18"/>
    <sheet name="ارتفاع 80" sheetId="35" r:id="rId19"/>
    <sheet name="ارتفاع 98" sheetId="36" r:id="rId20"/>
    <sheet name="ارتفاع 100" sheetId="32" r:id="rId21"/>
    <sheet name="استخدام الطاقة الشمسية بالمسكن" sheetId="28" r:id="rId22"/>
    <sheet name="استخدام الطاقة الضوئية" sheetId="30" r:id="rId23"/>
  </sheets>
  <externalReferences>
    <externalReference r:id="rId24"/>
  </externalReferences>
  <definedNames>
    <definedName name="_xlnm.Print_Area" localSheetId="14">DHI!$A$1:$G$57</definedName>
    <definedName name="_xlnm.Print_Area" localSheetId="13">DNI!$A$1:$G$57</definedName>
    <definedName name="_xlnm.Print_Area" localSheetId="12">GHI!$A$1:$G$57</definedName>
    <definedName name="_xlnm.Print_Area" localSheetId="10">'اجمالي الكهرمائية '!$A$1:$G$4</definedName>
    <definedName name="_xlnm.Print_Area" localSheetId="20">'ارتفاع 100'!$A$1:$E$14</definedName>
    <definedName name="_xlnm.Print_Area" localSheetId="16">'ارتفاع 40'!$A$1:$E$14</definedName>
    <definedName name="_xlnm.Print_Area" localSheetId="17">'ارتفاع 60'!$A$1:$E$14</definedName>
    <definedName name="_xlnm.Print_Area" localSheetId="18">'ارتفاع 80'!$A$1:$E$14</definedName>
    <definedName name="_xlnm.Print_Area" localSheetId="19">'ارتفاع 98'!$A$1:$E$14</definedName>
    <definedName name="_xlnm.Print_Area" localSheetId="21">'استخدام الطاقة الشمسية بالمسكن'!$A$1:$C$17</definedName>
    <definedName name="_xlnm.Print_Area" localSheetId="22">'استخدام الطاقة الضوئية'!$A$1:$E$17</definedName>
    <definedName name="_xlnm.Print_Area" localSheetId="5">'استهلاك الطاقة'!$A$1:$G$10</definedName>
    <definedName name="_xlnm.Print_Area" localSheetId="3">'الحمل الأقصى'!$A$1:$G$4</definedName>
    <definedName name="_xlnm.Print_Area" localSheetId="7">'الطاقة المفقودة'!$A$1:$G$12</definedName>
    <definedName name="_xlnm.Print_Area" localSheetId="4">'الطاقة المنتجة'!$A$1:$I$9</definedName>
    <definedName name="_xlnm.Print_Area" localSheetId="0">الفهرس!$A$1:$D$29</definedName>
    <definedName name="_xlnm.Print_Area" localSheetId="1">'القدرات المتاحة'!$A$1:$G$4</definedName>
    <definedName name="_xlnm.Print_Area" localSheetId="6">'القدرات والطاقة الكهربائية'!$A$1:$H$8</definedName>
    <definedName name="_xlnm.Print_Area" localSheetId="2">'القدرة المركبة'!$A$1:$H$9</definedName>
    <definedName name="_xlnm.Print_Area" localSheetId="9">'الكهربائية من محطات التحلية'!$A$1:$G$12</definedName>
    <definedName name="_xlnm.Print_Area" localSheetId="11">'محطات الطاقة الشمسية'!$A$1:$F$49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27" l="1"/>
  <c r="E54" i="27"/>
  <c r="D54" i="27"/>
  <c r="C54" i="27"/>
  <c r="G46" i="27"/>
  <c r="E46" i="27"/>
  <c r="D46" i="27"/>
  <c r="C46" i="27"/>
  <c r="G31" i="27"/>
  <c r="E31" i="27"/>
  <c r="D31" i="27"/>
  <c r="C31" i="27"/>
  <c r="G23" i="27"/>
  <c r="E23" i="27"/>
  <c r="D23" i="27"/>
  <c r="C23" i="27"/>
  <c r="G16" i="27"/>
  <c r="E16" i="27"/>
  <c r="D16" i="27"/>
  <c r="C16" i="27"/>
  <c r="G54" i="26"/>
  <c r="E54" i="26"/>
  <c r="D54" i="26"/>
  <c r="C54" i="26"/>
  <c r="G46" i="26"/>
  <c r="E46" i="26"/>
  <c r="E55" i="26" s="1"/>
  <c r="D46" i="26"/>
  <c r="C46" i="26"/>
  <c r="G31" i="26"/>
  <c r="E31" i="26"/>
  <c r="D31" i="26"/>
  <c r="C31" i="26"/>
  <c r="G23" i="26"/>
  <c r="E23" i="26"/>
  <c r="D23" i="26"/>
  <c r="C23" i="26"/>
  <c r="G16" i="26"/>
  <c r="G55" i="26" s="1"/>
  <c r="E16" i="26"/>
  <c r="D16" i="26"/>
  <c r="D55" i="26" s="1"/>
  <c r="C16" i="26"/>
  <c r="C55" i="26" s="1"/>
  <c r="G54" i="25"/>
  <c r="E54" i="25"/>
  <c r="D54" i="25"/>
  <c r="C54" i="25"/>
  <c r="G46" i="25"/>
  <c r="E46" i="25"/>
  <c r="D46" i="25"/>
  <c r="C46" i="25"/>
  <c r="G31" i="25"/>
  <c r="E31" i="25"/>
  <c r="D31" i="25"/>
  <c r="C31" i="25"/>
  <c r="D55" i="25"/>
  <c r="G16" i="25"/>
  <c r="G55" i="25" s="1"/>
  <c r="E16" i="25"/>
  <c r="D16" i="25"/>
  <c r="C16" i="25"/>
  <c r="C55" i="25" l="1"/>
  <c r="E55" i="25"/>
  <c r="C55" i="27"/>
  <c r="D55" i="27"/>
  <c r="E55" i="27"/>
  <c r="G55" i="27"/>
</calcChain>
</file>

<file path=xl/sharedStrings.xml><?xml version="1.0" encoding="utf-8"?>
<sst xmlns="http://schemas.openxmlformats.org/spreadsheetml/2006/main" count="731" uniqueCount="274">
  <si>
    <t>أهم المؤشرات الرئيسية الاجمالية للقدرة والطاقة الكهربائية في المملكة (2012-2017)</t>
  </si>
  <si>
    <t>الطاقة الكهربائية</t>
  </si>
  <si>
    <t>الوحدة</t>
  </si>
  <si>
    <t>السنوات</t>
  </si>
  <si>
    <t xml:space="preserve">القدرة المركبة </t>
  </si>
  <si>
    <t>الحمل الأقصى</t>
  </si>
  <si>
    <t>الطاقة المنتجة</t>
  </si>
  <si>
    <t>ج.و.س</t>
  </si>
  <si>
    <t>الطاقة المستهلكة</t>
  </si>
  <si>
    <t xml:space="preserve"> القدرة المركبة حسب نوع الإنتاج ( م.و )</t>
  </si>
  <si>
    <t xml:space="preserve">السنة </t>
  </si>
  <si>
    <t xml:space="preserve">مولدات بخارية </t>
  </si>
  <si>
    <t xml:space="preserve">مولدات غازية </t>
  </si>
  <si>
    <t xml:space="preserve">مولدات دورة مركبة </t>
  </si>
  <si>
    <t xml:space="preserve">مولدات ديزل </t>
  </si>
  <si>
    <t xml:space="preserve">مولدات مائية </t>
  </si>
  <si>
    <t xml:space="preserve">شمسية </t>
  </si>
  <si>
    <t xml:space="preserve">أخرى </t>
  </si>
  <si>
    <t xml:space="preserve">المجموع </t>
  </si>
  <si>
    <t>الحمل الأقصى ( م.و )</t>
  </si>
  <si>
    <t xml:space="preserve">الطاقة الكهربائية المنتجة ( ج.و.س ) </t>
  </si>
  <si>
    <t>استهلاك الطاقة الكهربائية حسب القطاعات ( ج.و.س )</t>
  </si>
  <si>
    <t xml:space="preserve">تجاري </t>
  </si>
  <si>
    <t>سكني</t>
  </si>
  <si>
    <t>حكومي</t>
  </si>
  <si>
    <t>صناعي</t>
  </si>
  <si>
    <t>المصدر: هيئة تنظيم الكهرباء والإنتاج المزدوج</t>
  </si>
  <si>
    <t>السنة</t>
  </si>
  <si>
    <t>مبيعات الطاقة (ج.و.س)</t>
  </si>
  <si>
    <t>مؤشر الطاقة للفرد (ك.و.س/الفرد)</t>
  </si>
  <si>
    <t>مؤشر الطاقة للمشترك ( ك.و.س/ المشترك)</t>
  </si>
  <si>
    <t>قدرات التوليد المتاحة ( م.و )</t>
  </si>
  <si>
    <t>القدرات المتاحة</t>
  </si>
  <si>
    <t>المصدر:هيئة تنظيم الكهرباء والإنتاج المزدوج</t>
  </si>
  <si>
    <t>عدد السكان</t>
  </si>
  <si>
    <t>عدد السكان ونصيب المشتركين والفرد من الطاقة المبيعية</t>
  </si>
  <si>
    <t>عدد المشتركين</t>
  </si>
  <si>
    <t>الطاقة المولدة من محطات الشركة السعودية للكهرباء (ج و س)</t>
  </si>
  <si>
    <t>الطاقة المرسلة من محطات التحلية (ج و س)</t>
  </si>
  <si>
    <t>الطاقة المرسة من منتجين آخرين (ج.و.س)</t>
  </si>
  <si>
    <t>الطاقة المرسلة على الشبكات (ج و س)</t>
  </si>
  <si>
    <t>الطاقة المبيعة (ج و س)</t>
  </si>
  <si>
    <t>الطاقة المفقودة في شبكتي النقل والتوزيع (ج.و.س)</t>
  </si>
  <si>
    <t>نسبة الطاقة المفقودة في شبكتي النقل والتوزيع</t>
  </si>
  <si>
    <t>الطاقة المنتجة (ج.و.س)</t>
  </si>
  <si>
    <t>إجمالي الطاقة الكهربائية ( الكهرومائية) المنتجة من محطات التحلية للشركات المرخص لها شاملاً المؤسسة العامة لتحلية المياه المالحة</t>
  </si>
  <si>
    <t xml:space="preserve">السنوات </t>
  </si>
  <si>
    <t xml:space="preserve">المدينة </t>
  </si>
  <si>
    <t>الجبيل</t>
  </si>
  <si>
    <t>الخبر</t>
  </si>
  <si>
    <t>الخفجي</t>
  </si>
  <si>
    <t>جدة</t>
  </si>
  <si>
    <t xml:space="preserve">الشعيبة </t>
  </si>
  <si>
    <t>ينبع</t>
  </si>
  <si>
    <t>الشقيق</t>
  </si>
  <si>
    <t xml:space="preserve">رأس الخير </t>
  </si>
  <si>
    <t>ـ</t>
  </si>
  <si>
    <t xml:space="preserve">المجموع   </t>
  </si>
  <si>
    <t>محطات الطاقة الشمسية في المملكة العربية السعودية</t>
  </si>
  <si>
    <t>م</t>
  </si>
  <si>
    <t>اسم المحطة</t>
  </si>
  <si>
    <t xml:space="preserve">مركز المحطة </t>
  </si>
  <si>
    <t>خط العرض</t>
  </si>
  <si>
    <t>خط الطول</t>
  </si>
  <si>
    <t>الارتفاع (m)</t>
  </si>
  <si>
    <t xml:space="preserve">الكلية التقنية بعفيف </t>
  </si>
  <si>
    <t>عفيف</t>
  </si>
  <si>
    <t>الكلية التقنية بالأفلاج</t>
  </si>
  <si>
    <t>ليلى</t>
  </si>
  <si>
    <t xml:space="preserve">الكلية التقنية بالدوادمي </t>
  </si>
  <si>
    <t>الدوادمي</t>
  </si>
  <si>
    <t>الكلية التقنية بالحناكية</t>
  </si>
  <si>
    <t>الحناكية</t>
  </si>
  <si>
    <t>الكلية التقنية بالقنفذة</t>
  </si>
  <si>
    <t>القنفذة</t>
  </si>
  <si>
    <t>محطة العيينه للأبحاث</t>
  </si>
  <si>
    <t>العيينة</t>
  </si>
  <si>
    <t>الكلية التقنية بالوجه</t>
  </si>
  <si>
    <t>الوجه</t>
  </si>
  <si>
    <t>الكلية التقنية بضباء</t>
  </si>
  <si>
    <t>ضباء</t>
  </si>
  <si>
    <t>كلية حفر الباطن التقنية</t>
  </si>
  <si>
    <t>حفر الباطن</t>
  </si>
  <si>
    <t>المينى الرئيسي لمدينة الملك عبدالله للطاقة الذرية و المتجددة</t>
  </si>
  <si>
    <t>الرياض</t>
  </si>
  <si>
    <t>موقع مدينة الملك عبدالله للطاقة الذرية و المتجددة</t>
  </si>
  <si>
    <t>جامعة الملك عبدالعزيز - عسفان</t>
  </si>
  <si>
    <t>عسفان</t>
  </si>
  <si>
    <t>جامعة الملك عبدالعزيز - هدى الشام</t>
  </si>
  <si>
    <t>هدى الشام</t>
  </si>
  <si>
    <t>جامعة الملك عبدالعزيز</t>
  </si>
  <si>
    <t>ثول</t>
  </si>
  <si>
    <t>جامعة الملك عبدالله للعلوم والتقنية</t>
  </si>
  <si>
    <t>جامعة الملك فهد للبترول والمعادن</t>
  </si>
  <si>
    <t>الظهران</t>
  </si>
  <si>
    <t>جامعة الملك فيصل</t>
  </si>
  <si>
    <t>الاحساء</t>
  </si>
  <si>
    <t>جامعة القصيم</t>
  </si>
  <si>
    <t>القصيم</t>
  </si>
  <si>
    <t>المؤسسة العامة لتحلية المياه المالحة - فرسان</t>
  </si>
  <si>
    <t>فرسان</t>
  </si>
  <si>
    <t>المؤسسة العامة لتحلية المياه المالحة - حقل</t>
  </si>
  <si>
    <t>حقل</t>
  </si>
  <si>
    <t>المؤسسة العامة لتحلية المياه المالحة - املج</t>
  </si>
  <si>
    <t>املج</t>
  </si>
  <si>
    <t xml:space="preserve">المؤسسة العامة لتحلية المياه المالحة - الجبيل </t>
  </si>
  <si>
    <t>المؤسسة العامة لتحلية المياه - الخفجي</t>
  </si>
  <si>
    <t xml:space="preserve">جامعة أم القرى </t>
  </si>
  <si>
    <t>مكة المكرمة</t>
  </si>
  <si>
    <t>جامعة شقراء</t>
  </si>
  <si>
    <t>شقراء</t>
  </si>
  <si>
    <t>الكلية التقنية بشروره</t>
  </si>
  <si>
    <t>شروره</t>
  </si>
  <si>
    <t>جامعة تبوك</t>
  </si>
  <si>
    <t>تبوك</t>
  </si>
  <si>
    <t>جامعة الطائف</t>
  </si>
  <si>
    <t>الطائف</t>
  </si>
  <si>
    <t>الكلية التقنية بتيماء</t>
  </si>
  <si>
    <t>تيماء</t>
  </si>
  <si>
    <t>جامعة العلوم بالمجمعة</t>
  </si>
  <si>
    <t>المجمعة</t>
  </si>
  <si>
    <t>جامعة جازان</t>
  </si>
  <si>
    <t>جازان</t>
  </si>
  <si>
    <t>جامعة الباحة</t>
  </si>
  <si>
    <t>الباحة</t>
  </si>
  <si>
    <t>الكلية التقنية بتهامة قحطان</t>
  </si>
  <si>
    <t>الفرشة</t>
  </si>
  <si>
    <t>جامعة نجران</t>
  </si>
  <si>
    <t>نجران</t>
  </si>
  <si>
    <t>الكلية التقنية برنية</t>
  </si>
  <si>
    <t>رنية</t>
  </si>
  <si>
    <t>الكلية التقنية بالجوف</t>
  </si>
  <si>
    <t>الجوف</t>
  </si>
  <si>
    <t>الكلية التقنية بحائل</t>
  </si>
  <si>
    <t>حائل</t>
  </si>
  <si>
    <t>الكلية التقنية بعرعر</t>
  </si>
  <si>
    <t>عرعر</t>
  </si>
  <si>
    <t>جامعة طيبة</t>
  </si>
  <si>
    <t xml:space="preserve">المدينة المنورة </t>
  </si>
  <si>
    <t xml:space="preserve">الكلية التقنية بأبها </t>
  </si>
  <si>
    <t xml:space="preserve">ابها </t>
  </si>
  <si>
    <t>جامعة الامير سطام بن عبدالعزيز</t>
  </si>
  <si>
    <t>الخرج</t>
  </si>
  <si>
    <t>جامعة الملك سعود</t>
  </si>
  <si>
    <t xml:space="preserve">جامعة الامام عبد الرحمن الفيصل </t>
  </si>
  <si>
    <t>الدمام</t>
  </si>
  <si>
    <t xml:space="preserve">الهيئة الملكية للجبيل وينبع  </t>
  </si>
  <si>
    <t>كلية وادي الدواسر التقنية</t>
  </si>
  <si>
    <t>وادي الدواسر</t>
  </si>
  <si>
    <t xml:space="preserve">جامعة الاميرة نورة </t>
  </si>
  <si>
    <t xml:space="preserve"> </t>
  </si>
  <si>
    <t>المنطقة</t>
  </si>
  <si>
    <t xml:space="preserve"> المتوسط اليومي للاشعاع الافقي الكلي الساقط  GHI</t>
  </si>
  <si>
    <t>المنطقة الوسطى</t>
  </si>
  <si>
    <t>الكلية التقنية بعفيف</t>
  </si>
  <si>
    <t xml:space="preserve"> الكلية التقنية بالأفلاج</t>
  </si>
  <si>
    <t>الكلية التقنية بالدوادمي</t>
  </si>
  <si>
    <t>موقع مدينة الملك عبدالله للطاقة الذرية و المتجددة بالرياض</t>
  </si>
  <si>
    <t>جامعة الاميرة نورة</t>
  </si>
  <si>
    <t>جامعة الأمير سطام بالخرج</t>
  </si>
  <si>
    <t>المتوسط اليومي للاشعاع في المنطقة الوسطى</t>
  </si>
  <si>
    <t>المنطقة الشرقية</t>
  </si>
  <si>
    <t>جامعة الملك فيصل بالأحساء</t>
  </si>
  <si>
    <t>المؤسسة العامة لتحلية المياة بالخفجي</t>
  </si>
  <si>
    <t>المؤسسة العامة لتحلية المياة بالجبيل</t>
  </si>
  <si>
    <t>جامعة الامام عبد الرحمن الفيصل</t>
  </si>
  <si>
    <t>المتوسط اليومي للاشعاع في المنطقة الشرقية</t>
  </si>
  <si>
    <t>المنطقة الجنوبية</t>
  </si>
  <si>
    <t>الكلية التقنية بأبها</t>
  </si>
  <si>
    <t>معهد تهامة قحطان</t>
  </si>
  <si>
    <t>المتوسط اليومي للاشعاع في المنطقة الجنوبية</t>
  </si>
  <si>
    <t>المنطقة الغربية</t>
  </si>
  <si>
    <t>جامعة الملك عبدالعزيز بعسفان</t>
  </si>
  <si>
    <t>جامعة الملك عبدالعزيز -هدى الشام</t>
  </si>
  <si>
    <t>جامعة الملك عبدالله</t>
  </si>
  <si>
    <t>جامعة طيبة بالمدينة المنورة</t>
  </si>
  <si>
    <t>جامعة ام القرى</t>
  </si>
  <si>
    <t>المؤسسة العامة لتحلية المياة بفرسان</t>
  </si>
  <si>
    <t>المتوسط اليومي للاشعاع في المنطقة الغربية</t>
  </si>
  <si>
    <t xml:space="preserve">المنطقة الشمالية </t>
  </si>
  <si>
    <t>المؤسسة العامة لتحلية المياة بحقل</t>
  </si>
  <si>
    <t>المؤسسة العاماة لتحلية المياة بأملج</t>
  </si>
  <si>
    <t xml:space="preserve">المتوسط اليومي للاشعاع في المنطقة  الشمالية </t>
  </si>
  <si>
    <t xml:space="preserve">االمتوسط اليومي للاشعاع على مستوى المناطق </t>
  </si>
  <si>
    <t xml:space="preserve">المنطقة </t>
  </si>
  <si>
    <t>الافلاج الكلية التقنية بالأفلاج</t>
  </si>
  <si>
    <t>-</t>
  </si>
  <si>
    <t xml:space="preserve"> الكلية التقنية بالوجه</t>
  </si>
  <si>
    <t>جامعة الملك عبد العزيز</t>
  </si>
  <si>
    <t xml:space="preserve">المتوسط اليومي للاشعاع في المنطقة الشمالية </t>
  </si>
  <si>
    <t>المتوسط اليومي للاشعاع على مستوى المناطق</t>
  </si>
  <si>
    <t xml:space="preserve">المؤسسة العامة لتحلية المياة بفرسان </t>
  </si>
  <si>
    <t>المتوسط اليومي للاشعاع في المنطقة  الغربية</t>
  </si>
  <si>
    <t>المنطقة الشمالية</t>
  </si>
  <si>
    <t>* المصدر: مدينة الملك عبدالله للطاقة الذرية والمتجددة</t>
  </si>
  <si>
    <t>بيانات 2017 من شهر يناير الى يونيو</t>
  </si>
  <si>
    <t>المنطقة الإدارية</t>
  </si>
  <si>
    <t>المدينة المنورة</t>
  </si>
  <si>
    <t>عسير</t>
  </si>
  <si>
    <t>الحدود الشمالية</t>
  </si>
  <si>
    <t>إجمالي المملكة</t>
  </si>
  <si>
    <t>المصدر : مسح الطاقة المنزلي 2018م</t>
  </si>
  <si>
    <t>استخدام الطاقة الشمسية في المسكن(%)</t>
  </si>
  <si>
    <t>النسبة المئوية  لعدد المساكن التي تستخدم الطاقة الشمسية في المملكة</t>
  </si>
  <si>
    <t>النسبة المئوية لعدد الأسر التي ترغب باستخدام الطاقة الكهروضوئية (الشمسية) في المسكن على مستوى المناطق الإدارية</t>
  </si>
  <si>
    <t>ترغب (%)</t>
  </si>
  <si>
    <t>لاترغب (%)</t>
  </si>
  <si>
    <t>غير متأكدة (%)</t>
  </si>
  <si>
    <t xml:space="preserve">تفاصيل عن محطات رصد الرياح في المملكة </t>
  </si>
  <si>
    <t xml:space="preserve">المحطة </t>
  </si>
  <si>
    <t>Longitude</t>
  </si>
  <si>
    <t>Latitude</t>
  </si>
  <si>
    <t>Station</t>
  </si>
  <si>
    <t>city</t>
  </si>
  <si>
    <t xml:space="preserve">خط العرض </t>
  </si>
  <si>
    <t>الوجة</t>
  </si>
  <si>
    <t>وادي السيح</t>
  </si>
  <si>
    <t>Wadi Al Seeh</t>
  </si>
  <si>
    <t xml:space="preserve">Al Wajh </t>
  </si>
  <si>
    <t xml:space="preserve">ابو عجرم </t>
  </si>
  <si>
    <t>Abu Ajram</t>
  </si>
  <si>
    <t xml:space="preserve">Al Jouf  </t>
  </si>
  <si>
    <t xml:space="preserve">حفر الباطن </t>
  </si>
  <si>
    <t>Hafar Al Batin</t>
  </si>
  <si>
    <t xml:space="preserve">جدة </t>
  </si>
  <si>
    <t>الجزيرة</t>
  </si>
  <si>
    <t xml:space="preserve"> Al Jazeerah </t>
  </si>
  <si>
    <t>Jeddah</t>
  </si>
  <si>
    <t xml:space="preserve">مدينة الملك عبدالله المحطة أ </t>
  </si>
  <si>
    <t>Site A</t>
  </si>
  <si>
    <t>K.A.CARE City</t>
  </si>
  <si>
    <t>مدينة الملك عبدالله المحطة ب</t>
  </si>
  <si>
    <t>site B</t>
  </si>
  <si>
    <t>شرورة</t>
  </si>
  <si>
    <t>Sharurah</t>
  </si>
  <si>
    <t>طريف</t>
  </si>
  <si>
    <t xml:space="preserve">Turaif </t>
  </si>
  <si>
    <t>محطة ينبع الشمالية</t>
  </si>
  <si>
    <t>Yanbu North Station 1</t>
  </si>
  <si>
    <t xml:space="preserve">Yanbu </t>
  </si>
  <si>
    <t xml:space="preserve">محطة ينبع الجنوبية </t>
  </si>
  <si>
    <t>Yanbu South Station</t>
  </si>
  <si>
    <t xml:space="preserve">الســـــــــــــــــــــــــــــــــــــــــــــــنوات </t>
  </si>
  <si>
    <t xml:space="preserve">الجوف </t>
  </si>
  <si>
    <t>الرياض أ</t>
  </si>
  <si>
    <t>الرياض ب</t>
  </si>
  <si>
    <t>شمال ينبع</t>
  </si>
  <si>
    <t xml:space="preserve">جنوب ينبع </t>
  </si>
  <si>
    <t xml:space="preserve"> متوسط سرعة الرياح لانتاج الطاقة</t>
  </si>
  <si>
    <t>متوسط سرعة الرياح لانتاج الطاقة</t>
  </si>
  <si>
    <t>الرياض ا</t>
  </si>
  <si>
    <t>م.و</t>
  </si>
  <si>
    <t>الطاقة الكهربائية ( الكهرومائية) المنتجة من المؤسسة العامة لتحلية المياة المالحة (ج.و.س)</t>
  </si>
  <si>
    <t xml:space="preserve"> المتوسط السنوي لسرعة الرياح عند ارتفاع 60 م/ ث</t>
  </si>
  <si>
    <t xml:space="preserve"> المتوسط السنوي لسرعة الرياح عند ارتفاع 40 م/ث</t>
  </si>
  <si>
    <t xml:space="preserve"> المتوسط السنوي لسرعة الرياح عند ارتفاع 100 م/ ث</t>
  </si>
  <si>
    <t>المتوسط السنوي لسرعة الرياح عند ارتفاع 80 م/ ث</t>
  </si>
  <si>
    <t xml:space="preserve"> المتوسط السنوي لسرعة الرياح عند ارتفاع 98 متر  م/ث </t>
  </si>
  <si>
    <t xml:space="preserve"> *أخرى : تشمل فئات التحلية والزراعي والصحي والتعليمي الخاص</t>
  </si>
  <si>
    <t xml:space="preserve">المصدر: الهيئة العامة للإحصاء / هيئة تنظيم الكهرباء والإنتاج المزدوج </t>
  </si>
  <si>
    <t>المصدر: هيئة تنظيم الكهرباء والإنتاج المزدوج / المؤسسة العامة لتحلية المياه المالحة</t>
  </si>
  <si>
    <t xml:space="preserve"> متوسط سرعة الرياح لانتاج الطاقة 100 م/ ث</t>
  </si>
  <si>
    <t xml:space="preserve">المصدر:هيئة تنظيم الكهرباء والإنتاج المزدوج  </t>
  </si>
  <si>
    <t xml:space="preserve">المصدر: هيئة تنظيم الكهرباء والإنتاج المزدوج </t>
  </si>
  <si>
    <t xml:space="preserve"> المتوسط اليومي للاشعاع  الأفقي المنتشر  DHI
(Wh/m2/day)</t>
  </si>
  <si>
    <t>مؤشرات الطاقة المتجددة في المملكة العربية السعودية</t>
  </si>
  <si>
    <t>#</t>
  </si>
  <si>
    <t>العنوان</t>
  </si>
  <si>
    <t>القدرة المركبة حسب نوع الإنتاج ( م.و )</t>
  </si>
  <si>
    <t xml:space="preserve">المتوسط اليومي للاشعاع الافقي الكلي(GHI)  على مستوى المناطق </t>
  </si>
  <si>
    <t>المتوسط اليومي لانتاج الاشعاع العمودي المباشر DNI</t>
  </si>
  <si>
    <t>المتوسط اليومي للإشعاع الأفقي المنتشر DHI</t>
  </si>
  <si>
    <t xml:space="preserve"> المتوسط اليومي للاشعاع العمودي المباشر(DNI)
(Wh/m2/day)</t>
  </si>
  <si>
    <t>اجمالي الطاقة الكهربائية ( الكهرومائية)  المنتجة  (م.و.س)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</si>
</sst>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ر_._س_._‏_-;\-* #,##0.00\ _ر_._س_._‏_-;_-* &quot;-&quot;??\ _ر_._س_._‏_-;_-@_-"/>
    <numFmt numFmtId="165" formatCode="_-* #,##0\ _ر_._س_._‏_-;\-* #,##0\ _ر_._س_._‏_-;_-* &quot;-&quot;??\ _ر_._س_._‏_-;_-@_-"/>
    <numFmt numFmtId="166" formatCode="_-* #,##0_-;_-* #,##0\-;_-* &quot;-&quot;??_-;_-@_-"/>
  </numFmts>
  <fonts count="1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sz val="14"/>
      <color theme="1"/>
      <name val="Neo Sans Arabic Medium"/>
      <family val="2"/>
    </font>
    <font>
      <sz val="14"/>
      <color theme="1"/>
      <name val="Neo Sans Arabic"/>
      <family val="2"/>
    </font>
    <font>
      <u/>
      <sz val="11"/>
      <color theme="10"/>
      <name val="Calibri"/>
      <family val="2"/>
      <charset val="178"/>
      <scheme val="minor"/>
    </font>
    <font>
      <sz val="9"/>
      <color theme="1"/>
      <name val="Frutiger LT Arabic 45 Light"/>
    </font>
    <font>
      <sz val="9"/>
      <name val="Frutiger LT Arabic 45 Light"/>
    </font>
    <font>
      <sz val="9"/>
      <color theme="0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rgb="FF505050"/>
      <name val="Frutiger LT Arabic 45 Light"/>
    </font>
    <font>
      <sz val="9"/>
      <color theme="9" tint="-0.249977111117893"/>
      <name val="Frutiger LT Arabic 45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0099BF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right" vertical="center" wrapText="1" indent="10"/>
    </xf>
    <xf numFmtId="0" fontId="6" fillId="2" borderId="0" xfId="0" applyFont="1" applyFill="1" applyAlignment="1">
      <alignment horizontal="right" vertical="center" wrapText="1" indent="24"/>
    </xf>
    <xf numFmtId="0" fontId="3" fillId="2" borderId="0" xfId="0" applyFont="1" applyFill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4" applyFont="1" applyAlignment="1">
      <alignment horizontal="right" vertical="center" wrapText="1" indent="2"/>
    </xf>
    <xf numFmtId="0" fontId="8" fillId="0" borderId="0" xfId="0" applyFont="1"/>
    <xf numFmtId="0" fontId="10" fillId="5" borderId="4" xfId="0" applyFont="1" applyFill="1" applyBorder="1" applyAlignment="1">
      <alignment horizontal="center" vertical="center" wrapText="1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165" fontId="9" fillId="4" borderId="1" xfId="1" applyNumberFormat="1" applyFont="1" applyFill="1" applyBorder="1" applyAlignment="1">
      <alignment horizontal="center" vertical="center" wrapText="1" shrinkToFit="1"/>
    </xf>
    <xf numFmtId="0" fontId="8" fillId="0" borderId="0" xfId="0" applyFont="1" applyBorder="1"/>
    <xf numFmtId="165" fontId="8" fillId="0" borderId="0" xfId="1" applyNumberFormat="1" applyFont="1"/>
    <xf numFmtId="0" fontId="11" fillId="0" borderId="0" xfId="0" applyFont="1" applyFill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 shrinkToFit="1"/>
    </xf>
    <xf numFmtId="165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5" fontId="9" fillId="3" borderId="1" xfId="1" applyNumberFormat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3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/>
    <xf numFmtId="0" fontId="8" fillId="0" borderId="0" xfId="0" applyFont="1" applyAlignment="1">
      <alignment vertical="center" wrapText="1"/>
    </xf>
    <xf numFmtId="3" fontId="8" fillId="0" borderId="0" xfId="0" applyNumberFormat="1" applyFont="1"/>
    <xf numFmtId="10" fontId="9" fillId="3" borderId="1" xfId="3" applyNumberFormat="1" applyFont="1" applyFill="1" applyBorder="1" applyAlignment="1">
      <alignment horizontal="center" vertical="center" wrapText="1" shrinkToFit="1"/>
    </xf>
    <xf numFmtId="165" fontId="10" fillId="5" borderId="1" xfId="1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right" vertical="center" wrapText="1" indent="1" shrinkToFit="1"/>
    </xf>
    <xf numFmtId="0" fontId="9" fillId="3" borderId="1" xfId="0" applyFont="1" applyFill="1" applyBorder="1" applyAlignment="1">
      <alignment horizontal="right" vertical="center" wrapText="1" indent="1" shrinkToFit="1"/>
    </xf>
    <xf numFmtId="0" fontId="9" fillId="4" borderId="1" xfId="0" applyFont="1" applyFill="1" applyBorder="1" applyAlignment="1">
      <alignment horizontal="right" vertical="center" wrapText="1" indent="2" shrinkToFit="1"/>
    </xf>
    <xf numFmtId="0" fontId="9" fillId="3" borderId="1" xfId="0" applyFont="1" applyFill="1" applyBorder="1" applyAlignment="1">
      <alignment horizontal="right" vertical="center" wrapText="1" indent="2" shrinkToFit="1"/>
    </xf>
    <xf numFmtId="1" fontId="12" fillId="5" borderId="1" xfId="0" applyNumberFormat="1" applyFont="1" applyFill="1" applyBorder="1" applyAlignment="1">
      <alignment horizontal="center" vertical="center" wrapText="1"/>
    </xf>
    <xf numFmtId="166" fontId="13" fillId="2" borderId="0" xfId="1" applyNumberFormat="1" applyFont="1" applyFill="1" applyBorder="1" applyAlignment="1">
      <alignment horizontal="right" vertical="center" wrapText="1" indent="1"/>
    </xf>
    <xf numFmtId="0" fontId="8" fillId="2" borderId="0" xfId="0" applyFont="1" applyFill="1" applyBorder="1"/>
    <xf numFmtId="1" fontId="9" fillId="3" borderId="1" xfId="0" applyNumberFormat="1" applyFont="1" applyFill="1" applyBorder="1" applyAlignment="1">
      <alignment horizontal="center" vertical="center" wrapText="1" shrinkToFit="1"/>
    </xf>
    <xf numFmtId="166" fontId="8" fillId="0" borderId="0" xfId="0" applyNumberFormat="1" applyFon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textRotation="90"/>
    </xf>
    <xf numFmtId="0" fontId="9" fillId="4" borderId="6" xfId="0" applyFont="1" applyFill="1" applyBorder="1" applyAlignment="1">
      <alignment horizontal="center" vertical="center" wrapText="1" shrinkToFit="1"/>
    </xf>
    <xf numFmtId="2" fontId="9" fillId="4" borderId="6" xfId="0" applyNumberFormat="1" applyFont="1" applyFill="1" applyBorder="1" applyAlignment="1">
      <alignment horizontal="center" vertical="center" wrapText="1" shrinkToFit="1"/>
    </xf>
    <xf numFmtId="2" fontId="9" fillId="3" borderId="1" xfId="0" applyNumberFormat="1" applyFont="1" applyFill="1" applyBorder="1" applyAlignment="1">
      <alignment horizontal="center" vertical="center" wrapText="1" shrinkToFit="1"/>
    </xf>
    <xf numFmtId="2" fontId="10" fillId="5" borderId="4" xfId="0" applyNumberFormat="1" applyFont="1" applyFill="1" applyBorder="1" applyAlignment="1">
      <alignment horizontal="center" vertical="center" wrapText="1" shrinkToFit="1"/>
    </xf>
    <xf numFmtId="2" fontId="8" fillId="0" borderId="0" xfId="0" applyNumberFormat="1" applyFont="1"/>
    <xf numFmtId="0" fontId="10" fillId="5" borderId="0" xfId="0" applyFont="1" applyFill="1" applyBorder="1" applyAlignment="1">
      <alignment horizontal="center" vertical="center" wrapText="1" shrinkToFit="1"/>
    </xf>
    <xf numFmtId="0" fontId="10" fillId="5" borderId="17" xfId="0" applyFont="1" applyFill="1" applyBorder="1" applyAlignment="1">
      <alignment horizontal="center" vertical="center" wrapText="1" shrinkToFit="1"/>
    </xf>
    <xf numFmtId="2" fontId="9" fillId="4" borderId="10" xfId="0" applyNumberFormat="1" applyFont="1" applyFill="1" applyBorder="1" applyAlignment="1">
      <alignment horizontal="center" vertical="center" wrapText="1" shrinkToFit="1"/>
    </xf>
    <xf numFmtId="2" fontId="9" fillId="3" borderId="12" xfId="0" applyNumberFormat="1" applyFont="1" applyFill="1" applyBorder="1" applyAlignment="1">
      <alignment horizontal="center" vertical="center" wrapText="1" shrinkToFit="1"/>
    </xf>
    <xf numFmtId="2" fontId="10" fillId="5" borderId="5" xfId="0" applyNumberFormat="1" applyFont="1" applyFill="1" applyBorder="1" applyAlignment="1">
      <alignment horizontal="center" vertical="center" wrapText="1" shrinkToFit="1"/>
    </xf>
    <xf numFmtId="2" fontId="10" fillId="5" borderId="2" xfId="0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10" fillId="5" borderId="11" xfId="0" applyFont="1" applyFill="1" applyBorder="1" applyAlignment="1">
      <alignment horizontal="center" vertical="center" wrapText="1" shrinkToFit="1"/>
    </xf>
    <xf numFmtId="0" fontId="10" fillId="5" borderId="13" xfId="0" applyFont="1" applyFill="1" applyBorder="1" applyAlignment="1">
      <alignment horizontal="center" vertical="center" wrapText="1" shrinkToFit="1"/>
    </xf>
    <xf numFmtId="0" fontId="10" fillId="5" borderId="12" xfId="0" applyFont="1" applyFill="1" applyBorder="1" applyAlignment="1">
      <alignment horizontal="center" vertical="center" wrapText="1" shrinkToFit="1"/>
    </xf>
    <xf numFmtId="0" fontId="10" fillId="5" borderId="11" xfId="0" applyFont="1" applyFill="1" applyBorder="1" applyAlignment="1">
      <alignment horizontal="right" vertical="center" wrapText="1" shrinkToFit="1"/>
    </xf>
    <xf numFmtId="0" fontId="10" fillId="5" borderId="13" xfId="0" applyFont="1" applyFill="1" applyBorder="1" applyAlignment="1">
      <alignment horizontal="right" vertical="center" wrapText="1" shrinkToFit="1"/>
    </xf>
    <xf numFmtId="0" fontId="10" fillId="5" borderId="12" xfId="0" applyFont="1" applyFill="1" applyBorder="1" applyAlignment="1">
      <alignment horizontal="right" vertical="center" wrapText="1" shrinkToFit="1"/>
    </xf>
    <xf numFmtId="0" fontId="10" fillId="5" borderId="4" xfId="0" applyFont="1" applyFill="1" applyBorder="1" applyAlignment="1">
      <alignment horizontal="right" vertical="center" wrapText="1" shrinkToFit="1"/>
    </xf>
    <xf numFmtId="0" fontId="10" fillId="5" borderId="8" xfId="0" applyFont="1" applyFill="1" applyBorder="1" applyAlignment="1">
      <alignment horizontal="right" vertical="center" wrapText="1" shrinkToFit="1"/>
    </xf>
    <xf numFmtId="0" fontId="10" fillId="5" borderId="4" xfId="0" applyFont="1" applyFill="1" applyBorder="1" applyAlignment="1">
      <alignment horizontal="center" vertical="center" wrapText="1" shrinkToFit="1"/>
    </xf>
    <xf numFmtId="0" fontId="10" fillId="5" borderId="8" xfId="0" applyFont="1" applyFill="1" applyBorder="1" applyAlignment="1">
      <alignment horizontal="center" vertical="center" wrapText="1" shrinkToFit="1"/>
    </xf>
    <xf numFmtId="0" fontId="10" fillId="5" borderId="5" xfId="0" applyFont="1" applyFill="1" applyBorder="1" applyAlignment="1">
      <alignment horizontal="center" vertical="center" wrapText="1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10" fillId="5" borderId="6" xfId="0" applyFont="1" applyFill="1" applyBorder="1" applyAlignment="1">
      <alignment horizontal="center" vertical="center" wrapText="1" shrinkToFit="1"/>
    </xf>
    <xf numFmtId="0" fontId="10" fillId="5" borderId="14" xfId="0" applyFont="1" applyFill="1" applyBorder="1" applyAlignment="1">
      <alignment horizontal="right" vertical="center" wrapText="1" shrinkToFit="1"/>
    </xf>
    <xf numFmtId="0" fontId="10" fillId="5" borderId="0" xfId="0" applyFont="1" applyFill="1" applyBorder="1" applyAlignment="1">
      <alignment horizontal="right" vertical="center" wrapText="1" shrinkToFit="1"/>
    </xf>
    <xf numFmtId="0" fontId="12" fillId="5" borderId="11" xfId="0" applyFont="1" applyFill="1" applyBorder="1" applyAlignment="1">
      <alignment horizontal="right" vertical="center" wrapText="1" readingOrder="2"/>
    </xf>
    <xf numFmtId="0" fontId="12" fillId="5" borderId="13" xfId="0" applyFont="1" applyFill="1" applyBorder="1" applyAlignment="1">
      <alignment horizontal="right" vertical="center" wrapText="1" readingOrder="2"/>
    </xf>
    <xf numFmtId="0" fontId="12" fillId="5" borderId="11" xfId="0" applyFont="1" applyFill="1" applyBorder="1" applyAlignment="1">
      <alignment horizontal="right" vertical="top" wrapText="1" readingOrder="2"/>
    </xf>
    <xf numFmtId="0" fontId="12" fillId="5" borderId="13" xfId="0" applyFont="1" applyFill="1" applyBorder="1" applyAlignment="1">
      <alignment horizontal="right" vertical="top" wrapText="1" readingOrder="2"/>
    </xf>
    <xf numFmtId="0" fontId="12" fillId="5" borderId="12" xfId="0" applyFont="1" applyFill="1" applyBorder="1" applyAlignment="1">
      <alignment horizontal="right" vertical="top" wrapText="1" readingOrder="2"/>
    </xf>
    <xf numFmtId="0" fontId="12" fillId="5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 shrinkToFit="1" readingOrder="1"/>
    </xf>
    <xf numFmtId="0" fontId="10" fillId="5" borderId="8" xfId="0" applyFont="1" applyFill="1" applyBorder="1" applyAlignment="1">
      <alignment horizontal="center" vertical="center" wrapText="1" shrinkToFit="1" readingOrder="1"/>
    </xf>
    <xf numFmtId="0" fontId="10" fillId="5" borderId="5" xfId="0" applyFont="1" applyFill="1" applyBorder="1" applyAlignment="1">
      <alignment horizontal="center" vertical="center" wrapText="1" shrinkToFit="1" readingOrder="1"/>
    </xf>
    <xf numFmtId="0" fontId="10" fillId="5" borderId="7" xfId="0" applyFont="1" applyFill="1" applyBorder="1" applyAlignment="1">
      <alignment horizontal="center" vertical="center" wrapText="1" shrinkToFit="1" readingOrder="1"/>
    </xf>
    <xf numFmtId="0" fontId="10" fillId="5" borderId="9" xfId="0" applyFont="1" applyFill="1" applyBorder="1" applyAlignment="1">
      <alignment horizontal="center" vertical="center" wrapText="1" shrinkToFit="1" readingOrder="1"/>
    </xf>
    <xf numFmtId="0" fontId="10" fillId="5" borderId="10" xfId="0" applyFont="1" applyFill="1" applyBorder="1" applyAlignment="1">
      <alignment horizontal="center" vertical="center" wrapText="1" shrinkToFit="1" readingOrder="1"/>
    </xf>
    <xf numFmtId="0" fontId="12" fillId="5" borderId="12" xfId="0" applyFont="1" applyFill="1" applyBorder="1" applyAlignment="1">
      <alignment horizontal="right" vertical="center" wrapText="1" readingOrder="2"/>
    </xf>
    <xf numFmtId="0" fontId="10" fillId="5" borderId="3" xfId="0" applyFont="1" applyFill="1" applyBorder="1" applyAlignment="1">
      <alignment horizontal="center" vertical="center" wrapText="1" shrinkToFit="1"/>
    </xf>
    <xf numFmtId="0" fontId="10" fillId="5" borderId="15" xfId="0" applyFont="1" applyFill="1" applyBorder="1" applyAlignment="1">
      <alignment horizontal="center" vertical="center" wrapText="1" shrinkToFit="1"/>
    </xf>
    <xf numFmtId="0" fontId="10" fillId="5" borderId="16" xfId="0" applyFont="1" applyFill="1" applyBorder="1" applyAlignment="1">
      <alignment horizontal="center" vertical="center" wrapText="1" shrinkToFit="1"/>
    </xf>
    <xf numFmtId="0" fontId="10" fillId="5" borderId="17" xfId="0" applyFont="1" applyFill="1" applyBorder="1" applyAlignment="1">
      <alignment horizontal="center" vertical="center" wrapText="1" shrinkToFit="1"/>
    </xf>
    <xf numFmtId="0" fontId="10" fillId="5" borderId="18" xfId="0" applyFont="1" applyFill="1" applyBorder="1" applyAlignment="1">
      <alignment horizontal="center" vertical="center" wrapText="1" shrinkToFit="1"/>
    </xf>
  </cellXfs>
  <cellStyles count="5">
    <cellStyle name="Comma" xfId="1" builtinId="3"/>
    <cellStyle name="Hyperlink" xfId="4" builtinId="8"/>
    <cellStyle name="Normal" xfId="0" builtinId="0"/>
    <cellStyle name="Normal 3" xfId="2"/>
    <cellStyle name="Percent" xfId="3" builtinId="5"/>
  </cellStyles>
  <dxfs count="4">
    <dxf>
      <font>
        <strike val="0"/>
        <outline val="0"/>
        <shadow val="0"/>
        <u val="none"/>
        <vertAlign val="baseline"/>
        <sz val="9"/>
        <color auto="1"/>
        <name val="Frutiger LT Arabic 45 Light"/>
        <scheme val="none"/>
      </font>
      <alignment horizontal="righ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Frutiger LT Arabic 45 Light"/>
        <scheme val="none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Frutiger LT Arabic 45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Neo Sans Arabic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9B2DF"/>
      <color rgb="FFA5BBE3"/>
      <color rgb="FFB3C6E7"/>
      <color rgb="FFB3D0EB"/>
      <color rgb="FF9EC4E6"/>
      <color rgb="FF8EBAE2"/>
      <color rgb="FF7397A9"/>
      <color rgb="FF6A729A"/>
      <color rgb="FFF0E5B6"/>
      <color rgb="FFB89A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600" b="0" i="0" baseline="0">
                <a:effectLst/>
              </a:rPr>
              <a:t>قدرات التوليد المتاحة</a:t>
            </a:r>
            <a:endParaRPr lang="ar-SA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3425925925925927"/>
          <c:w val="0.93888888888888888"/>
          <c:h val="0.75834135316418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'القدرات المتاحة'!$B$2:$G$2</c:f>
              <c:strCach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tx>
          <c:spPr>
            <a:solidFill>
              <a:srgbClr val="9DB6D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('القدرات المتاحة'!$B$2,'القدرات المتاحة'!$C$2,'القدرات المتاحة'!$D$2,'القدرات المتاحة'!$E$2,'القدرات المتاحة'!$F$2,'القدرات المتاحة'!$G$2)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'القدرات المتاحة'!$B$3:$G$3</c:f>
              <c:numCache>
                <c:formatCode>_-* #,##0\ _ر_._س_._‏_-;\-* #,##0\ _ر_._س_._‏_-;_-* "-"??\ _ر_._س_._‏_-;_-@_-</c:formatCode>
                <c:ptCount val="6"/>
                <c:pt idx="0">
                  <c:v>53588</c:v>
                </c:pt>
                <c:pt idx="1">
                  <c:v>58462</c:v>
                </c:pt>
                <c:pt idx="2">
                  <c:v>65506</c:v>
                </c:pt>
                <c:pt idx="3">
                  <c:v>69155</c:v>
                </c:pt>
                <c:pt idx="4">
                  <c:v>74702</c:v>
                </c:pt>
                <c:pt idx="5">
                  <c:v>80471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8-4813-BD16-C7730FBD4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750991"/>
        <c:axId val="349482015"/>
      </c:barChart>
      <c:catAx>
        <c:axId val="27175099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82015"/>
        <c:crosses val="autoZero"/>
        <c:auto val="1"/>
        <c:lblAlgn val="ctr"/>
        <c:lblOffset val="100"/>
        <c:noMultiLvlLbl val="0"/>
      </c:catAx>
      <c:valAx>
        <c:axId val="349482015"/>
        <c:scaling>
          <c:orientation val="minMax"/>
        </c:scaling>
        <c:delete val="1"/>
        <c:axPos val="r"/>
        <c:numFmt formatCode="_-* #,##0\ _ر_._س_._‏_-;\-* #,##0\ _ر_._س_._‏_-;_-* &quot;-&quot;??\ _ر_._س_._‏_-;_-@_-" sourceLinked="1"/>
        <c:majorTickMark val="none"/>
        <c:minorTickMark val="none"/>
        <c:tickLblPos val="nextTo"/>
        <c:crossAx val="271750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0" i="0" u="none" strike="noStrike" baseline="0"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اليومي للإشعاع الأفقي المنتشر </a:t>
            </a:r>
            <a:r>
              <a:rPr lang="en-US" sz="1200" b="0" i="0" u="none" strike="noStrike" baseline="0"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DHI</a:t>
            </a:r>
            <a:endParaRPr lang="ar-SA" sz="12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403687551726759"/>
          <c:y val="7.4047201041713903E-2"/>
          <c:w val="0.68773233812640755"/>
          <c:h val="0.609942621136015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DHI!$A$16</c:f>
              <c:strCache>
                <c:ptCount val="1"/>
                <c:pt idx="0">
                  <c:v>المتوسط اليومي للاشعاع في المنطقة الوسطى</c:v>
                </c:pt>
              </c:strCache>
            </c:strRef>
          </c:tx>
          <c:spPr>
            <a:solidFill>
              <a:srgbClr val="8EBAE2"/>
            </a:solidFill>
            <a:ln>
              <a:noFill/>
            </a:ln>
            <a:effectLst/>
            <a:sp3d/>
          </c:spPr>
          <c:invertIfNegative val="0"/>
          <c:cat>
            <c:numRef>
              <c:f>(DHI!$C$3,DHI!$D$3,DHI!$E$3,DHI!$F$3,DHI!$G$3)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DHI!$C$16:$G$16</c:f>
              <c:numCache>
                <c:formatCode>0</c:formatCode>
                <c:ptCount val="5"/>
                <c:pt idx="0">
                  <c:v>2150.6</c:v>
                </c:pt>
                <c:pt idx="1">
                  <c:v>2218.25</c:v>
                </c:pt>
                <c:pt idx="2">
                  <c:v>2633.3636363636365</c:v>
                </c:pt>
                <c:pt idx="3">
                  <c:v>2341.3636363636365</c:v>
                </c:pt>
                <c:pt idx="4">
                  <c:v>2728.5454545454545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6-46EE-ACCD-14E8B07E9C12}"/>
            </c:ext>
          </c:extLst>
        </c:ser>
        <c:ser>
          <c:idx val="1"/>
          <c:order val="1"/>
          <c:tx>
            <c:strRef>
              <c:f>DHI!$A$23</c:f>
              <c:strCache>
                <c:ptCount val="1"/>
                <c:pt idx="0">
                  <c:v>المتوسط اليومي للاشعاع في المنطقة الشرقية</c:v>
                </c:pt>
              </c:strCache>
            </c:strRef>
          </c:tx>
          <c:spPr>
            <a:solidFill>
              <a:srgbClr val="9EC4E6"/>
            </a:solidFill>
            <a:ln>
              <a:noFill/>
            </a:ln>
            <a:effectLst/>
            <a:sp3d/>
          </c:spPr>
          <c:invertIfNegative val="0"/>
          <c:cat>
            <c:numRef>
              <c:f>(DHI!$C$3,DHI!$D$3,DHI!$E$3,DHI!$F$3,DHI!$G$3)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DHI!$C$23:$G$23</c:f>
              <c:numCache>
                <c:formatCode>0</c:formatCode>
                <c:ptCount val="5"/>
                <c:pt idx="0">
                  <c:v>1949.8</c:v>
                </c:pt>
                <c:pt idx="1">
                  <c:v>1999.6666666666667</c:v>
                </c:pt>
                <c:pt idx="2">
                  <c:v>2421.5</c:v>
                </c:pt>
                <c:pt idx="3">
                  <c:v>2200.5</c:v>
                </c:pt>
                <c:pt idx="4">
                  <c:v>2268.1666666666665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6-46EE-ACCD-14E8B07E9C12}"/>
            </c:ext>
          </c:extLst>
        </c:ser>
        <c:ser>
          <c:idx val="2"/>
          <c:order val="2"/>
          <c:tx>
            <c:strRef>
              <c:f>DHI!$A$31</c:f>
              <c:strCache>
                <c:ptCount val="1"/>
                <c:pt idx="0">
                  <c:v>المتوسط اليومي للاشعاع في المنطقة الجنوبية</c:v>
                </c:pt>
              </c:strCache>
            </c:strRef>
          </c:tx>
          <c:spPr>
            <a:solidFill>
              <a:srgbClr val="B3D0EB"/>
            </a:solidFill>
            <a:ln>
              <a:noFill/>
            </a:ln>
            <a:effectLst/>
            <a:sp3d/>
          </c:spPr>
          <c:invertIfNegative val="0"/>
          <c:val>
            <c:numRef>
              <c:f>DHI!$C$31:$G$31</c:f>
              <c:numCache>
                <c:formatCode>0</c:formatCode>
                <c:ptCount val="5"/>
                <c:pt idx="0">
                  <c:v>1630</c:v>
                </c:pt>
                <c:pt idx="1">
                  <c:v>2034</c:v>
                </c:pt>
                <c:pt idx="2">
                  <c:v>2461.6785714285716</c:v>
                </c:pt>
                <c:pt idx="3">
                  <c:v>2457.2857142857142</c:v>
                </c:pt>
                <c:pt idx="4">
                  <c:v>2377.8571428571427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6-46EE-ACCD-14E8B07E9C12}"/>
            </c:ext>
          </c:extLst>
        </c:ser>
        <c:ser>
          <c:idx val="3"/>
          <c:order val="3"/>
          <c:tx>
            <c:strRef>
              <c:f>DHI!$A$46</c:f>
              <c:strCache>
                <c:ptCount val="1"/>
                <c:pt idx="0">
                  <c:v>المتوسط اليومي للاشعاع في المنطقة  الغربية</c:v>
                </c:pt>
              </c:strCache>
            </c:strRef>
          </c:tx>
          <c:spPr>
            <a:solidFill>
              <a:srgbClr val="B3C6E7"/>
            </a:solidFill>
            <a:ln>
              <a:noFill/>
            </a:ln>
            <a:effectLst/>
            <a:sp3d/>
          </c:spPr>
          <c:invertIfNegative val="0"/>
          <c:val>
            <c:numRef>
              <c:f>DHI!$C$46:$G$46</c:f>
              <c:numCache>
                <c:formatCode>0</c:formatCode>
                <c:ptCount val="5"/>
                <c:pt idx="0">
                  <c:v>1884.8888888888889</c:v>
                </c:pt>
                <c:pt idx="1">
                  <c:v>1985.0833333333333</c:v>
                </c:pt>
                <c:pt idx="2">
                  <c:v>2423.35</c:v>
                </c:pt>
                <c:pt idx="3">
                  <c:v>2278.8785714285714</c:v>
                </c:pt>
                <c:pt idx="4">
                  <c:v>2298.8571428571427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6-46EE-ACCD-14E8B07E9C12}"/>
            </c:ext>
          </c:extLst>
        </c:ser>
        <c:ser>
          <c:idx val="4"/>
          <c:order val="4"/>
          <c:tx>
            <c:strRef>
              <c:f>DHI!$A$54</c:f>
              <c:strCache>
                <c:ptCount val="1"/>
                <c:pt idx="0">
                  <c:v>المتوسط اليومي للاشعاع في المنطقة  الشمالية </c:v>
                </c:pt>
              </c:strCache>
            </c:strRef>
          </c:tx>
          <c:spPr>
            <a:solidFill>
              <a:srgbClr val="A5BBE3"/>
            </a:solidFill>
            <a:ln>
              <a:noFill/>
            </a:ln>
            <a:effectLst/>
            <a:sp3d/>
          </c:spPr>
          <c:invertIfNegative val="0"/>
          <c:val>
            <c:numRef>
              <c:f>DHI!$C$54:$G$54</c:f>
              <c:numCache>
                <c:formatCode>0</c:formatCode>
                <c:ptCount val="5"/>
                <c:pt idx="0">
                  <c:v>1354.25</c:v>
                </c:pt>
                <c:pt idx="1">
                  <c:v>1525.1666666666667</c:v>
                </c:pt>
                <c:pt idx="2">
                  <c:v>1976.8571428571429</c:v>
                </c:pt>
                <c:pt idx="3">
                  <c:v>1788.7402597402597</c:v>
                </c:pt>
                <c:pt idx="4">
                  <c:v>1945.2857142857142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A6-46EE-ACCD-14E8B07E9C12}"/>
            </c:ext>
          </c:extLst>
        </c:ser>
        <c:ser>
          <c:idx val="5"/>
          <c:order val="5"/>
          <c:tx>
            <c:strRef>
              <c:f>DHI!$A$55</c:f>
              <c:strCache>
                <c:ptCount val="1"/>
                <c:pt idx="0">
                  <c:v>المتوسط اليومي للاشعاع على مستوى المناطق</c:v>
                </c:pt>
              </c:strCache>
            </c:strRef>
          </c:tx>
          <c:spPr>
            <a:solidFill>
              <a:srgbClr val="99B2DF"/>
            </a:solidFill>
            <a:ln>
              <a:noFill/>
            </a:ln>
            <a:effectLst/>
            <a:sp3d/>
          </c:spPr>
          <c:invertIfNegative val="0"/>
          <c:val>
            <c:numRef>
              <c:f>DHI!$C$55:$G$55</c:f>
              <c:numCache>
                <c:formatCode>0</c:formatCode>
                <c:ptCount val="5"/>
                <c:pt idx="0">
                  <c:v>1793.9077777777777</c:v>
                </c:pt>
                <c:pt idx="1">
                  <c:v>1952.4333333333332</c:v>
                </c:pt>
                <c:pt idx="2">
                  <c:v>2383.3498701298699</c:v>
                </c:pt>
                <c:pt idx="3">
                  <c:v>2213.3536363636363</c:v>
                </c:pt>
                <c:pt idx="4">
                  <c:v>2323.742424242424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A6-46EE-ACCD-14E8B07E9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4859679"/>
        <c:axId val="2051430623"/>
        <c:axId val="0"/>
      </c:bar3DChart>
      <c:catAx>
        <c:axId val="201485967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30623"/>
        <c:crosses val="autoZero"/>
        <c:auto val="1"/>
        <c:lblAlgn val="ctr"/>
        <c:lblOffset val="100"/>
        <c:noMultiLvlLbl val="0"/>
      </c:catAx>
      <c:valAx>
        <c:axId val="2051430623"/>
        <c:scaling>
          <c:orientation val="minMax"/>
        </c:scaling>
        <c:delete val="1"/>
        <c:axPos val="r"/>
        <c:numFmt formatCode="0" sourceLinked="1"/>
        <c:majorTickMark val="none"/>
        <c:minorTickMark val="none"/>
        <c:tickLblPos val="nextTo"/>
        <c:crossAx val="201485967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/>
              <a:t> المتوسط السنوي لسرعة الرياح عند ارتفاع 40 م/ث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20"/>
      <c:rotY val="0"/>
      <c:depthPercent val="100"/>
      <c:rAngAx val="1"/>
    </c:view3D>
    <c:floor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116243877587045E-2"/>
          <c:y val="0.11229617150077457"/>
          <c:w val="0.88076640419947505"/>
          <c:h val="0.8111532613273748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'ارتفاع 40'!$A$14</c:f>
              <c:strCache>
                <c:ptCount val="1"/>
                <c:pt idx="0">
                  <c:v> متوسط سرعة الرياح لانتاج الطاقة</c:v>
                </c:pt>
              </c:strCache>
            </c:strRef>
          </c:tx>
          <c:spPr>
            <a:solidFill>
              <a:srgbClr val="9DB6DF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atte"/>
          </c:spPr>
          <c:invertIfNegative val="0"/>
          <c:dPt>
            <c:idx val="3"/>
            <c:invertIfNegative val="0"/>
            <c:bubble3D val="0"/>
            <c:spPr>
              <a:solidFill>
                <a:srgbClr val="9DB6DF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446D-493C-A21C-2EC1E5179F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'ارتفاع 40'!$B$3:$E$3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'ارتفاع 40'!$B$14:$E$14</c:f>
              <c:numCache>
                <c:formatCode>0.00</c:formatCode>
                <c:ptCount val="4"/>
                <c:pt idx="0">
                  <c:v>5.2596333333333334</c:v>
                </c:pt>
                <c:pt idx="1">
                  <c:v>6.1040933333333331</c:v>
                </c:pt>
                <c:pt idx="2">
                  <c:v>6.4531400000000021</c:v>
                </c:pt>
                <c:pt idx="3">
                  <c:v>5.889953545454544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D-4F04-B0C6-38697023AB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8"/>
        <c:gapDepth val="117"/>
        <c:shape val="cylinder"/>
        <c:axId val="50929024"/>
        <c:axId val="50939008"/>
        <c:axId val="0"/>
      </c:bar3DChart>
      <c:catAx>
        <c:axId val="5092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39008"/>
        <c:crosses val="autoZero"/>
        <c:auto val="1"/>
        <c:lblAlgn val="ctr"/>
        <c:lblOffset val="100"/>
        <c:noMultiLvlLbl val="0"/>
      </c:catAx>
      <c:valAx>
        <c:axId val="5093900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92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>
                <a:solidFill>
                  <a:schemeClr val="tx1">
                    <a:lumMod val="65000"/>
                    <a:lumOff val="35000"/>
                  </a:schemeClr>
                </a:solidFill>
              </a:rPr>
              <a:t> المتوسط السنوي لسرعة الرياح عند ارتفاع 60 م/ 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20"/>
      <c:rotY val="0"/>
      <c:depthPercent val="100"/>
      <c:rAngAx val="1"/>
    </c:view3D>
    <c:floor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'ارتفاع 60'!$A$14</c:f>
              <c:strCache>
                <c:ptCount val="1"/>
                <c:pt idx="0">
                  <c:v> متوسط سرعة الرياح لانتاج الطاقة</c:v>
                </c:pt>
              </c:strCache>
            </c:strRef>
          </c:tx>
          <c:spPr>
            <a:solidFill>
              <a:srgbClr val="9DB6DF"/>
            </a:solidFill>
            <a:ln w="9525" cap="flat" cmpd="sng" algn="ctr">
              <a:solidFill>
                <a:srgbClr val="9DB6DF"/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contourClr>
                <a:srgbClr val="9DB6DF"/>
              </a:contourClr>
            </a:sp3d>
          </c:spPr>
          <c:invertIfNegative val="0"/>
          <c:dLbls>
            <c:dLbl>
              <c:idx val="0"/>
              <c:layout>
                <c:manualLayout>
                  <c:x val="-2.5939739988641531E-3"/>
                  <c:y val="0.21296293715497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0D-464A-9AB8-B16F52B188A6}"/>
                </c:ext>
              </c:extLst>
            </c:dLbl>
            <c:dLbl>
              <c:idx val="1"/>
              <c:layout>
                <c:manualLayout>
                  <c:x val="-2.5940337224383946E-3"/>
                  <c:y val="0.291666666666666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0D-464A-9AB8-B16F52B188A6}"/>
                </c:ext>
              </c:extLst>
            </c:dLbl>
            <c:dLbl>
              <c:idx val="2"/>
              <c:layout>
                <c:manualLayout>
                  <c:x val="-2.5940337224383946E-3"/>
                  <c:y val="0.314814814814815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0D-464A-9AB8-B16F52B188A6}"/>
                </c:ext>
              </c:extLst>
            </c:dLbl>
            <c:dLbl>
              <c:idx val="3"/>
              <c:layout>
                <c:manualLayout>
                  <c:x val="2.6042066379129507E-3"/>
                  <c:y val="0.261799487453448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0D-464A-9AB8-B16F52B188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'ارتفاع 60'!$B$3:$E$3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'ارتفاع 60'!$B$14:$E$14</c:f>
              <c:numCache>
                <c:formatCode>0.00</c:formatCode>
                <c:ptCount val="4"/>
                <c:pt idx="0">
                  <c:v>5.5813999999999995</c:v>
                </c:pt>
                <c:pt idx="1">
                  <c:v>6.5323266666666671</c:v>
                </c:pt>
                <c:pt idx="2">
                  <c:v>6.8712116666666656</c:v>
                </c:pt>
                <c:pt idx="3">
                  <c:v>6.2429985454545456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7F0D-464A-9AB8-B16F52B188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0"/>
        <c:gapDepth val="160"/>
        <c:shape val="box"/>
        <c:axId val="51003776"/>
        <c:axId val="51005312"/>
        <c:axId val="0"/>
      </c:bar3DChart>
      <c:catAx>
        <c:axId val="5100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1005312"/>
        <c:crosses val="autoZero"/>
        <c:auto val="1"/>
        <c:lblAlgn val="ctr"/>
        <c:lblOffset val="100"/>
        <c:noMultiLvlLbl val="0"/>
      </c:catAx>
      <c:valAx>
        <c:axId val="510053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0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400">
                <a:solidFill>
                  <a:sysClr val="windowText" lastClr="000000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السنوي لسرعة الرياح عند ارتفاع 80 م/ 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view3D>
      <c:rotX val="20"/>
      <c:rotY val="0"/>
      <c:depthPercent val="100"/>
      <c:rAngAx val="1"/>
    </c:view3D>
    <c:floor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383974062065769E-2"/>
          <c:y val="0.14170694827273744"/>
          <c:w val="0.93133356492203179"/>
          <c:h val="0.8097718595455657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'ارتفاع 80'!$A$14</c:f>
              <c:strCache>
                <c:ptCount val="1"/>
                <c:pt idx="0">
                  <c:v>متوسط سرعة الرياح لانتاج الطاقة</c:v>
                </c:pt>
              </c:strCache>
            </c:strRef>
          </c:tx>
          <c:spPr>
            <a:solidFill>
              <a:srgbClr val="9DB6DF"/>
            </a:solidFill>
            <a:ln w="9525" cap="flat" cmpd="sng" algn="ctr">
              <a:solidFill>
                <a:srgbClr val="9DB6DF"/>
              </a:solidFill>
              <a:round/>
            </a:ln>
            <a:effectLst/>
            <a:sp3d contourW="9525">
              <a:contourClr>
                <a:srgbClr val="9DB6DF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'ارتفاع 80'!$B$3:$E$3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'ارتفاع 80'!$B$14:$E$14</c:f>
              <c:numCache>
                <c:formatCode>0.00</c:formatCode>
                <c:ptCount val="4"/>
                <c:pt idx="0">
                  <c:v>5.8220333333333336</c:v>
                </c:pt>
                <c:pt idx="1">
                  <c:v>7.1397333333333339</c:v>
                </c:pt>
                <c:pt idx="2">
                  <c:v>7.1931916666666664</c:v>
                </c:pt>
                <c:pt idx="3">
                  <c:v>6.5073289090909103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7-4F66-9416-6BCEC26D1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1035520"/>
        <c:axId val="51139712"/>
        <c:axId val="0"/>
      </c:bar3DChart>
      <c:catAx>
        <c:axId val="5103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39712"/>
        <c:crosses val="autoZero"/>
        <c:auto val="1"/>
        <c:lblAlgn val="ctr"/>
        <c:lblOffset val="100"/>
        <c:noMultiLvlLbl val="0"/>
      </c:catAx>
      <c:valAx>
        <c:axId val="511397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103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alpha val="71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 b="0" i="0" u="none" strike="noStrike" baseline="0"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المتوسط السنوي لسرعة الرياح عند ارتفاع 98 متر  م/ث </a:t>
            </a:r>
            <a:r>
              <a:rPr lang="ar-SA" sz="1200" b="1" i="0" u="none" strike="noStrike" baseline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endParaRPr lang="ar-SA" sz="12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view3D>
      <c:rotX val="2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4472C4">
            <a:lumMod val="40000"/>
            <a:lumOff val="60000"/>
          </a:srgbClr>
        </a:solidFill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'ارتفاع 98'!$A$14</c:f>
              <c:strCache>
                <c:ptCount val="1"/>
                <c:pt idx="0">
                  <c:v> متوسط سرعة الرياح لانتاج الطاقة</c:v>
                </c:pt>
              </c:strCache>
            </c:strRef>
          </c:tx>
          <c:spPr>
            <a:solidFill>
              <a:srgbClr val="9DB6DF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'ارتفاع 98'!$B$3:$E$3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'ارتفاع 98'!$B$14:$E$14</c:f>
              <c:numCache>
                <c:formatCode>0.00</c:formatCode>
                <c:ptCount val="4"/>
                <c:pt idx="0">
                  <c:v>6.0568333333333326</c:v>
                </c:pt>
                <c:pt idx="1">
                  <c:v>7.0295966666666674</c:v>
                </c:pt>
                <c:pt idx="2">
                  <c:v>7.3792516666666668</c:v>
                </c:pt>
                <c:pt idx="3">
                  <c:v>6.6745769090909093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8-4700-8FC7-952AB94EF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1321472"/>
        <c:axId val="51323264"/>
        <c:axId val="0"/>
      </c:bar3DChart>
      <c:catAx>
        <c:axId val="5132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23264"/>
        <c:crosses val="autoZero"/>
        <c:auto val="1"/>
        <c:lblAlgn val="ctr"/>
        <c:lblOffset val="100"/>
        <c:noMultiLvlLbl val="0"/>
      </c:catAx>
      <c:valAx>
        <c:axId val="513232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132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 sz="12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SA" sz="1200" b="0" i="0" u="none" strike="noStrike" baseline="0">
                <a:effectLst/>
              </a:rPr>
              <a:t> المتوسط السنوي لسرعة الرياح عند ارتفاع 100 م/ ث</a:t>
            </a:r>
            <a:r>
              <a:rPr lang="ar-SA" sz="1200" b="1" i="0" u="none" strike="noStrike" baseline="0"/>
              <a:t> </a:t>
            </a:r>
            <a:endParaRPr lang="ar-SA" sz="12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view3D>
      <c:rotX val="15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7500000000000004"/>
          <c:w val="0.97008355210740271"/>
          <c:h val="0.72051753840048349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'ارتفاع 100'!$A$14</c:f>
              <c:strCache>
                <c:ptCount val="1"/>
                <c:pt idx="0">
                  <c:v> متوسط سرعة الرياح لانتاج الطاقة 100 م/ ث</c:v>
                </c:pt>
              </c:strCache>
            </c:strRef>
          </c:tx>
          <c:spPr>
            <a:solidFill>
              <a:srgbClr val="4472C4">
                <a:lumMod val="40000"/>
                <a:lumOff val="60000"/>
              </a:srgbClr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774-4AD7-B27F-8278DED776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'ارتفاع 100'!$B$3:$E$3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'ارتفاع 100'!$B$14:$E$14</c:f>
              <c:numCache>
                <c:formatCode>0.00</c:formatCode>
                <c:ptCount val="4"/>
                <c:pt idx="0">
                  <c:v>6.086733333333334</c:v>
                </c:pt>
                <c:pt idx="1">
                  <c:v>7.1010666666666662</c:v>
                </c:pt>
                <c:pt idx="2">
                  <c:v>7.4569583333333327</c:v>
                </c:pt>
                <c:pt idx="3">
                  <c:v>6.7286459090909094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74-4AD7-B27F-8278DED776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50844800"/>
        <c:axId val="50846336"/>
        <c:axId val="0"/>
      </c:bar3DChart>
      <c:catAx>
        <c:axId val="5084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46336"/>
        <c:crosses val="autoZero"/>
        <c:auto val="1"/>
        <c:lblAlgn val="ctr"/>
        <c:lblOffset val="100"/>
        <c:noMultiLvlLbl val="0"/>
      </c:catAx>
      <c:valAx>
        <c:axId val="508463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84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0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النسبة المئوية لعدد المساكن التي تستخدم الطاقة الشمسية في المسكن على مستوى المملكة</a:t>
            </a:r>
            <a:r>
              <a:rPr lang="en-US" sz="1000" b="0" i="0" u="none" strike="noStrike" baseline="0"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2018 </a:t>
            </a:r>
            <a:endParaRPr lang="ar-SA" sz="10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10604273756512077"/>
          <c:y val="3.7932652516891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9581664441477527E-2"/>
          <c:y val="0.16430995524649461"/>
          <c:w val="0.96083667111704496"/>
          <c:h val="0.744196932939806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8A6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'[1]الشمسية في المنازل '!$I$17:$I$29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'[1]الشمسية في المنازل '!$J$17:$J$29</c:f>
              <c:numCache>
                <c:formatCode>General</c:formatCode>
                <c:ptCount val="13"/>
                <c:pt idx="0">
                  <c:v>1.78</c:v>
                </c:pt>
                <c:pt idx="1">
                  <c:v>1.18</c:v>
                </c:pt>
                <c:pt idx="2">
                  <c:v>1.1000000000000001</c:v>
                </c:pt>
                <c:pt idx="3">
                  <c:v>0.98</c:v>
                </c:pt>
                <c:pt idx="4">
                  <c:v>1.95</c:v>
                </c:pt>
                <c:pt idx="5">
                  <c:v>1.06</c:v>
                </c:pt>
                <c:pt idx="6">
                  <c:v>1.1000000000000001</c:v>
                </c:pt>
                <c:pt idx="7">
                  <c:v>2.8</c:v>
                </c:pt>
                <c:pt idx="8">
                  <c:v>1.4</c:v>
                </c:pt>
                <c:pt idx="9">
                  <c:v>1.24</c:v>
                </c:pt>
                <c:pt idx="10">
                  <c:v>1.88</c:v>
                </c:pt>
                <c:pt idx="11">
                  <c:v>0.59</c:v>
                </c:pt>
                <c:pt idx="12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7-4A64-9E1B-BA3B61A58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40"/>
        <c:axId val="682064984"/>
        <c:axId val="682063344"/>
      </c:barChart>
      <c:catAx>
        <c:axId val="682064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063344"/>
        <c:crosses val="autoZero"/>
        <c:auto val="0"/>
        <c:lblAlgn val="ctr"/>
        <c:lblOffset val="100"/>
        <c:noMultiLvlLbl val="0"/>
      </c:catAx>
      <c:valAx>
        <c:axId val="682063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06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النسبة المئوية لعدد الأسر التي ترغب باستخدام الطاقة الكهروضوئية (الشمسية) في المسكن على مستوى المناطق الإدارية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33597930264009E-2"/>
          <c:y val="0.24570151144899988"/>
          <c:w val="0.95332804139471983"/>
          <c:h val="0.697973210245271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9C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A83-4C5C-B62F-681077ED7E15}"/>
              </c:ext>
            </c:extLst>
          </c:dPt>
          <c:dPt>
            <c:idx val="1"/>
            <c:invertIfNegative val="0"/>
            <c:bubble3D val="0"/>
            <c:spPr>
              <a:solidFill>
                <a:srgbClr val="CFCF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A83-4C5C-B62F-681077ED7E15}"/>
              </c:ext>
            </c:extLst>
          </c:dPt>
          <c:dPt>
            <c:idx val="2"/>
            <c:invertIfNegative val="0"/>
            <c:bubble3D val="0"/>
            <c:spPr>
              <a:solidFill>
                <a:srgbClr val="CFE2F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A83-4C5C-B62F-681077ED7E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'استخدام الطاقة الضوئية'!$C$2:$E$2</c:f>
              <c:strCache>
                <c:ptCount val="3"/>
                <c:pt idx="0">
                  <c:v>ترغب (%)</c:v>
                </c:pt>
                <c:pt idx="1">
                  <c:v>لاترغب (%)</c:v>
                </c:pt>
                <c:pt idx="2">
                  <c:v>غير متأكدة (%)</c:v>
                </c:pt>
              </c:strCache>
            </c:strRef>
          </c:cat>
          <c:val>
            <c:numRef>
              <c:f>'استخدام الطاقة الضوئية'!$C$16:$E$16</c:f>
              <c:numCache>
                <c:formatCode>General</c:formatCode>
                <c:ptCount val="3"/>
                <c:pt idx="0">
                  <c:v>48.01</c:v>
                </c:pt>
                <c:pt idx="1">
                  <c:v>26.68</c:v>
                </c:pt>
                <c:pt idx="2">
                  <c:v>25.31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3-4C5C-B62F-681077ED7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3805679"/>
        <c:axId val="2011184111"/>
      </c:barChart>
      <c:catAx>
        <c:axId val="176380567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184111"/>
        <c:crosses val="autoZero"/>
        <c:auto val="1"/>
        <c:lblAlgn val="ctr"/>
        <c:lblOffset val="100"/>
        <c:noMultiLvlLbl val="0"/>
      </c:catAx>
      <c:valAx>
        <c:axId val="2011184111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176380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القدرة المركبة والحمل الأقصى</a:t>
            </a: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</a:t>
            </a:r>
            <a:r>
              <a:rPr lang="ar-QA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(الذروي)</a:t>
            </a:r>
            <a:r>
              <a:rPr lang="ar-SA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م.و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'القدرات والطاقة الكهربائية'!$A$4:$B$4</c:f>
              <c:strCache>
                <c:ptCount val="2"/>
                <c:pt idx="0">
                  <c:v>القدرة المركبة </c:v>
                </c:pt>
                <c:pt idx="1">
                  <c:v>م.و</c:v>
                </c:pt>
              </c:strCache>
            </c:strRef>
          </c:tx>
          <c:spPr>
            <a:solidFill>
              <a:srgbClr val="96B0D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'القدرات والطاقة الكهربائية'!$C$3:$H$3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'القدرات والطاقة الكهربائية'!$C$4:$H$4</c:f>
              <c:numCache>
                <c:formatCode>_-* #,##0\ _ر_._س_._‏_-;\-* #,##0\ _ر_._س_._‏_-;_-* "-"??\ _ر_._س_._‏_-;_-@_-</c:formatCode>
                <c:ptCount val="6"/>
                <c:pt idx="0">
                  <c:v>53588</c:v>
                </c:pt>
                <c:pt idx="1">
                  <c:v>58462</c:v>
                </c:pt>
                <c:pt idx="2">
                  <c:v>65506</c:v>
                </c:pt>
                <c:pt idx="3">
                  <c:v>69155</c:v>
                </c:pt>
                <c:pt idx="4">
                  <c:v>74702</c:v>
                </c:pt>
                <c:pt idx="5">
                  <c:v>80471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9-4411-8CBA-1116D5605205}"/>
            </c:ext>
          </c:extLst>
        </c:ser>
        <c:ser>
          <c:idx val="3"/>
          <c:order val="3"/>
          <c:tx>
            <c:strRef>
              <c:f>'القدرات والطاقة الكهربائية'!$A$5:$B$5</c:f>
              <c:strCache>
                <c:ptCount val="2"/>
                <c:pt idx="0">
                  <c:v>الحمل الأقصى</c:v>
                </c:pt>
                <c:pt idx="1">
                  <c:v>م.و</c:v>
                </c:pt>
              </c:strCache>
            </c:strRef>
          </c:tx>
          <c:spPr>
            <a:solidFill>
              <a:srgbClr val="C9D7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'القدرات والطاقة الكهربائية'!$C$3:$H$3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'القدرات والطاقة الكهربائية'!$C$5:$H$5</c:f>
              <c:numCache>
                <c:formatCode>_-* #,##0\ _ر_._س_._‏_-;\-* #,##0\ _ر_._س_._‏_-;_-* "-"??\ _ر_._س_._‏_-;_-@_-</c:formatCode>
                <c:ptCount val="6"/>
                <c:pt idx="0">
                  <c:v>51939</c:v>
                </c:pt>
                <c:pt idx="1">
                  <c:v>52380</c:v>
                </c:pt>
                <c:pt idx="2">
                  <c:v>56547</c:v>
                </c:pt>
                <c:pt idx="3">
                  <c:v>62260</c:v>
                </c:pt>
                <c:pt idx="4">
                  <c:v>60828</c:v>
                </c:pt>
                <c:pt idx="5">
                  <c:v>62121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DCC9-4411-8CBA-1116D5605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520208"/>
        <c:axId val="5795234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'القدرات والطاقة الكهربائية'!$A$5</c15:sqref>
                        </c15:formulaRef>
                      </c:ext>
                    </c:extLst>
                    <c:strCache>
                      <c:ptCount val="1"/>
                      <c:pt idx="0">
                        <c:v>الحمل الأقصى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Frutiger LT Arabic 55 Roman" panose="01000000000000000000" pitchFamily="2" charset="-78"/>
                          <a:ea typeface="+mn-ea"/>
                          <a:cs typeface="Frutiger LT Arabic 55 Roman" panose="01000000000000000000" pitchFamily="2" charset="-78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'القدرات والطاقة الكهربائية'!$C$3:$H$3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'القدرات والطاقة الكهربائية'!$C$5:$H$5</c15:sqref>
                        </c15:formulaRef>
                      </c:ext>
                    </c:extLst>
                    <c:numCache>
                      <c:formatCode>_-* #,##0\ _ر_._س_._‏_-;\-* #,##0\ _ر_._س_._‏_-;_-* "-"??\ _ر_._س_._‏_-;_-@_-</c:formatCode>
                      <c:ptCount val="6"/>
                      <c:pt idx="0">
                        <c:v>51939</c:v>
                      </c:pt>
                      <c:pt idx="1">
                        <c:v>52380</c:v>
                      </c:pt>
                      <c:pt idx="2">
                        <c:v>56547</c:v>
                      </c:pt>
                      <c:pt idx="3">
                        <c:v>62260</c:v>
                      </c:pt>
                      <c:pt idx="4">
                        <c:v>60828</c:v>
                      </c:pt>
                      <c:pt idx="5">
                        <c:v>62121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CC9-4411-8CBA-1116D560520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'القدرات والطاقة الكهربائية'!$A$6</c15:sqref>
                        </c15:formulaRef>
                      </c:ext>
                    </c:extLst>
                    <c:strCache>
                      <c:ptCount val="1"/>
                      <c:pt idx="0">
                        <c:v>الطاقة المنتجة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'القدرات والطاقة الكهربائية'!$C$3:$H$3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'القدرات والطاقة الكهربائية'!$C$6:$H$6</c15:sqref>
                        </c15:formulaRef>
                      </c:ext>
                    </c:extLst>
                    <c:numCache>
                      <c:formatCode>_-* #,##0\ _ر_._س_._‏_-;\-* #,##0\ _ر_._س_._‏_-;_-* "-"??\ _ر_._س_._‏_-;_-@_-</c:formatCode>
                      <c:ptCount val="6"/>
                      <c:pt idx="0">
                        <c:v>271678</c:v>
                      </c:pt>
                      <c:pt idx="1">
                        <c:v>284015</c:v>
                      </c:pt>
                      <c:pt idx="2">
                        <c:v>311805</c:v>
                      </c:pt>
                      <c:pt idx="3">
                        <c:v>338336</c:v>
                      </c:pt>
                      <c:pt idx="4">
                        <c:v>345445</c:v>
                      </c:pt>
                      <c:pt idx="5">
                        <c:v>355080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CC9-4411-8CBA-1116D5605205}"/>
                  </c:ext>
                </c:extLst>
              </c15:ser>
            </c15:filteredBarSeries>
          </c:ext>
        </c:extLst>
      </c:barChart>
      <c:catAx>
        <c:axId val="579520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79523488"/>
        <c:crosses val="autoZero"/>
        <c:auto val="1"/>
        <c:lblAlgn val="ctr"/>
        <c:lblOffset val="100"/>
        <c:noMultiLvlLbl val="0"/>
      </c:catAx>
      <c:valAx>
        <c:axId val="579523488"/>
        <c:scaling>
          <c:orientation val="minMax"/>
        </c:scaling>
        <c:delete val="1"/>
        <c:axPos val="r"/>
        <c:numFmt formatCode="_-* #,##0\ _ر_._س_._‏_-;\-* #,##0\ _ر_._س_._‏_-;_-* &quot;-&quot;??\ _ر_._س_._‏_-;_-@_-" sourceLinked="1"/>
        <c:majorTickMark val="none"/>
        <c:minorTickMark val="none"/>
        <c:tickLblPos val="nextTo"/>
        <c:crossAx val="57952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rtl="1"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ar-SA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الطاقة المنتجة والطاقة المستهلكة ج.و.س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'القدرات والطاقة الكهربائية'!$A$6:$B$6</c:f>
              <c:strCache>
                <c:ptCount val="2"/>
                <c:pt idx="0">
                  <c:v>الطاقة المنتجة</c:v>
                </c:pt>
                <c:pt idx="1">
                  <c:v>ج.و.س</c:v>
                </c:pt>
              </c:strCache>
            </c:strRef>
          </c:tx>
          <c:spPr>
            <a:solidFill>
              <a:srgbClr val="84AD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'القدرات والطاقة الكهربائية'!$C$3:$H$3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'القدرات والطاقة الكهربائية'!$C$6:$H$6</c:f>
              <c:numCache>
                <c:formatCode>_-* #,##0\ _ر_._س_._‏_-;\-* #,##0\ _ر_._س_._‏_-;_-* "-"??\ _ر_._س_._‏_-;_-@_-</c:formatCode>
                <c:ptCount val="6"/>
                <c:pt idx="0">
                  <c:v>271678</c:v>
                </c:pt>
                <c:pt idx="1">
                  <c:v>284015</c:v>
                </c:pt>
                <c:pt idx="2">
                  <c:v>311805</c:v>
                </c:pt>
                <c:pt idx="3">
                  <c:v>338336</c:v>
                </c:pt>
                <c:pt idx="4">
                  <c:v>345445</c:v>
                </c:pt>
                <c:pt idx="5">
                  <c:v>355080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2-6FA3-4606-8D32-3F9E35954CF6}"/>
            </c:ext>
          </c:extLst>
        </c:ser>
        <c:ser>
          <c:idx val="3"/>
          <c:order val="3"/>
          <c:tx>
            <c:strRef>
              <c:f>'القدرات والطاقة الكهربائية'!$A$7:$B$7</c:f>
              <c:strCache>
                <c:ptCount val="2"/>
                <c:pt idx="0">
                  <c:v>الطاقة المستهلكة</c:v>
                </c:pt>
                <c:pt idx="1">
                  <c:v>ج.و.س</c:v>
                </c:pt>
              </c:strCache>
            </c:strRef>
          </c:tx>
          <c:spPr>
            <a:solidFill>
              <a:srgbClr val="DCE0E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'القدرات والطاقة الكهربائية'!$C$3:$H$3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'القدرات والطاقة الكهربائية'!$C$7:$H$7</c:f>
              <c:numCache>
                <c:formatCode>_-* #,##0\ _ر_._س_._‏_-;\-* #,##0\ _ر_._س_._‏_-;_-* "-"??\ _ر_._س_._‏_-;_-@_-</c:formatCode>
                <c:ptCount val="6"/>
                <c:pt idx="0">
                  <c:v>246613</c:v>
                </c:pt>
                <c:pt idx="1">
                  <c:v>262683</c:v>
                </c:pt>
                <c:pt idx="2">
                  <c:v>281153</c:v>
                </c:pt>
                <c:pt idx="3">
                  <c:v>294611</c:v>
                </c:pt>
                <c:pt idx="4">
                  <c:v>296673</c:v>
                </c:pt>
                <c:pt idx="5">
                  <c:v>298440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3-6FA3-4606-8D32-3F9E35954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520208"/>
        <c:axId val="579523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'القدرات والطاقة الكهربائية'!$A$4</c15:sqref>
                        </c15:formulaRef>
                      </c:ext>
                    </c:extLst>
                    <c:strCache>
                      <c:ptCount val="1"/>
                      <c:pt idx="0">
                        <c:v>القدرة المركبة 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'القدرات والطاقة الكهربائية'!$C$3:$H$3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'القدرات والطاقة الكهربائية'!$C$4:$H$4</c15:sqref>
                        </c15:formulaRef>
                      </c:ext>
                    </c:extLst>
                    <c:numCache>
                      <c:formatCode>_-* #,##0\ _ر_._س_._‏_-;\-* #,##0\ _ر_._س_._‏_-;_-* "-"??\ _ر_._س_._‏_-;_-@_-</c:formatCode>
                      <c:ptCount val="6"/>
                      <c:pt idx="0">
                        <c:v>53588</c:v>
                      </c:pt>
                      <c:pt idx="1">
                        <c:v>58462</c:v>
                      </c:pt>
                      <c:pt idx="2">
                        <c:v>65506</c:v>
                      </c:pt>
                      <c:pt idx="3">
                        <c:v>69155</c:v>
                      </c:pt>
                      <c:pt idx="4">
                        <c:v>74702</c:v>
                      </c:pt>
                      <c:pt idx="5">
                        <c:v>80471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FA3-4606-8D32-3F9E35954CF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'القدرات والطاقة الكهربائية'!$A$5</c15:sqref>
                        </c15:formulaRef>
                      </c:ext>
                    </c:extLst>
                    <c:strCache>
                      <c:ptCount val="1"/>
                      <c:pt idx="0">
                        <c:v>الحمل الأقصى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'القدرات والطاقة الكهربائية'!$C$3:$H$3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'القدرات والطاقة الكهربائية'!$C$5:$H$5</c15:sqref>
                        </c15:formulaRef>
                      </c:ext>
                    </c:extLst>
                    <c:numCache>
                      <c:formatCode>_-* #,##0\ _ر_._س_._‏_-;\-* #,##0\ _ر_._س_._‏_-;_-* "-"??\ _ر_._س_._‏_-;_-@_-</c:formatCode>
                      <c:ptCount val="6"/>
                      <c:pt idx="0">
                        <c:v>51939</c:v>
                      </c:pt>
                      <c:pt idx="1">
                        <c:v>52380</c:v>
                      </c:pt>
                      <c:pt idx="2">
                        <c:v>56547</c:v>
                      </c:pt>
                      <c:pt idx="3">
                        <c:v>62260</c:v>
                      </c:pt>
                      <c:pt idx="4">
                        <c:v>60828</c:v>
                      </c:pt>
                      <c:pt idx="5">
                        <c:v>62121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A3-4606-8D32-3F9E35954CF6}"/>
                  </c:ext>
                </c:extLst>
              </c15:ser>
            </c15:filteredBarSeries>
          </c:ext>
        </c:extLst>
      </c:barChart>
      <c:catAx>
        <c:axId val="579520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79523488"/>
        <c:crosses val="autoZero"/>
        <c:auto val="1"/>
        <c:lblAlgn val="ctr"/>
        <c:lblOffset val="100"/>
        <c:noMultiLvlLbl val="0"/>
      </c:catAx>
      <c:valAx>
        <c:axId val="579523488"/>
        <c:scaling>
          <c:orientation val="minMax"/>
        </c:scaling>
        <c:delete val="1"/>
        <c:axPos val="r"/>
        <c:numFmt formatCode="_-* #,##0\ _ر_._س_._‏_-;\-* #,##0\ _ر_._س_._‏_-;_-* &quot;-&quot;??\ _ر_._س_._‏_-;_-@_-" sourceLinked="1"/>
        <c:majorTickMark val="none"/>
        <c:minorTickMark val="none"/>
        <c:tickLblPos val="nextTo"/>
        <c:crossAx val="57952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rtl="1"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800" b="1">
                <a:latin typeface="Sakkal Majalla" panose="02000000000000000000" pitchFamily="2" charset="-78"/>
                <a:cs typeface="Sakkal Majalla" panose="02000000000000000000" pitchFamily="2" charset="-78"/>
              </a:rPr>
              <a:t>الطاقة المفقودة في شبكتي النقل والتوزيع (ج.و.س)</a:t>
            </a:r>
          </a:p>
        </c:rich>
      </c:tx>
      <c:layout>
        <c:manualLayout>
          <c:xMode val="edge"/>
          <c:yMode val="edge"/>
          <c:x val="0.35064317276666407"/>
          <c:y val="3.009053341156872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768220476813316E-2"/>
          <c:y val="9.8764015909360889E-2"/>
          <c:w val="0.85709206919344738"/>
          <c:h val="0.70550496055113698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'الطاقة المفقودة'!$A$7</c:f>
              <c:strCache>
                <c:ptCount val="1"/>
                <c:pt idx="0">
                  <c:v>الطاقة المنتجة (ج.و.س)</c:v>
                </c:pt>
              </c:strCache>
            </c:strRef>
          </c:tx>
          <c:spPr>
            <a:solidFill>
              <a:srgbClr val="84AD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المفقودة'!$B$3:$G$3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'الطاقة المفقودة'!$B$7:$G$7</c:f>
              <c:numCache>
                <c:formatCode>_-* #,##0\ _ر_._س_._‏_-;\-* #,##0\ _ر_._س_._‏_-;_-* "-"??\ _ر_._س_._‏_-;_-@_-</c:formatCode>
                <c:ptCount val="6"/>
                <c:pt idx="0">
                  <c:v>271678</c:v>
                </c:pt>
                <c:pt idx="1">
                  <c:v>284015</c:v>
                </c:pt>
                <c:pt idx="2">
                  <c:v>311805</c:v>
                </c:pt>
                <c:pt idx="3">
                  <c:v>338336</c:v>
                </c:pt>
                <c:pt idx="4">
                  <c:v>345445</c:v>
                </c:pt>
                <c:pt idx="5">
                  <c:v>355080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7-409D-B4B7-37F813A9F908}"/>
            </c:ext>
          </c:extLst>
        </c:ser>
        <c:ser>
          <c:idx val="6"/>
          <c:order val="6"/>
          <c:tx>
            <c:strRef>
              <c:f>'الطاقة المفقودة'!$A$10</c:f>
              <c:strCache>
                <c:ptCount val="1"/>
                <c:pt idx="0">
                  <c:v>الطاقة المفقودة في شبكتي النقل والتوزيع (ج.و.س)</c:v>
                </c:pt>
              </c:strCache>
            </c:strRef>
          </c:tx>
          <c:spPr>
            <a:solidFill>
              <a:srgbClr val="A0D8A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'الطاقة المفقودة'!$B$3:$G$3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'الطاقة المفقودة'!$B$10:$G$10</c:f>
              <c:numCache>
                <c:formatCode>_-* #,##0\ _ر_._س_._‏_-;\-* #,##0\ _ر_._س_._‏_-;_-* "-"??\ _ر_._س_._‏_-;_-@_-</c:formatCode>
                <c:ptCount val="6"/>
                <c:pt idx="0">
                  <c:v>24551</c:v>
                </c:pt>
                <c:pt idx="1">
                  <c:v>20763</c:v>
                </c:pt>
                <c:pt idx="2">
                  <c:v>21144</c:v>
                </c:pt>
                <c:pt idx="3">
                  <c:v>25596</c:v>
                </c:pt>
                <c:pt idx="4">
                  <c:v>26185</c:v>
                </c:pt>
                <c:pt idx="5">
                  <c:v>32423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57-409D-B4B7-37F813A9F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3"/>
        <c:axId val="543638640"/>
        <c:axId val="543640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'الطاقة المفقودة'!$A$4</c15:sqref>
                        </c15:formulaRef>
                      </c:ext>
                    </c:extLst>
                    <c:strCache>
                      <c:ptCount val="1"/>
                      <c:pt idx="0">
                        <c:v>الطاقة المولدة من محطات الشركة السعودية للكهرباء (ج و س)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'الطاقة المفقودة'!$B$3:$G$3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'الطاقة المفقودة'!$B$4:$G$4</c15:sqref>
                        </c15:formulaRef>
                      </c:ext>
                    </c:extLst>
                    <c:numCache>
                      <c:formatCode>_-* #,##0\ _ر_._س_._‏_-;\-* #,##0\ _ر_._س_._‏_-;_-* "-"??\ _ر_._س_._‏_-;_-@_-</c:formatCode>
                      <c:ptCount val="6"/>
                      <c:pt idx="0">
                        <c:v>211603</c:v>
                      </c:pt>
                      <c:pt idx="1">
                        <c:v>203371</c:v>
                      </c:pt>
                      <c:pt idx="2">
                        <c:v>219132</c:v>
                      </c:pt>
                      <c:pt idx="3">
                        <c:v>215670</c:v>
                      </c:pt>
                      <c:pt idx="4">
                        <c:v>209692</c:v>
                      </c:pt>
                      <c:pt idx="5">
                        <c:v>206938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F57-409D-B4B7-37F813A9F90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المفقودة'!$A$5</c15:sqref>
                        </c15:formulaRef>
                      </c:ext>
                    </c:extLst>
                    <c:strCache>
                      <c:ptCount val="1"/>
                      <c:pt idx="0">
                        <c:v>الطاقة المرسلة من محطات التحلية (ج و س)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المفقودة'!$B$3:$G$3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المفقودة'!$B$5:$G$5</c15:sqref>
                        </c15:formulaRef>
                      </c:ext>
                    </c:extLst>
                    <c:numCache>
                      <c:formatCode>_-* #,##0\ _ر_._س_._‏_-;\-* #,##0\ _ر_._س_._‏_-;_-* "-"??\ _ر_._س_._‏_-;_-@_-</c:formatCode>
                      <c:ptCount val="6"/>
                      <c:pt idx="0">
                        <c:v>14102</c:v>
                      </c:pt>
                      <c:pt idx="1">
                        <c:v>14596</c:v>
                      </c:pt>
                      <c:pt idx="2">
                        <c:v>13757</c:v>
                      </c:pt>
                      <c:pt idx="3">
                        <c:v>25180</c:v>
                      </c:pt>
                      <c:pt idx="4">
                        <c:v>30733</c:v>
                      </c:pt>
                      <c:pt idx="5">
                        <c:v>32998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F57-409D-B4B7-37F813A9F90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المفقودة'!$A$6</c15:sqref>
                        </c15:formulaRef>
                      </c:ext>
                    </c:extLst>
                    <c:strCache>
                      <c:ptCount val="1"/>
                      <c:pt idx="0">
                        <c:v>الطاقة المرسة من منتجين آخرين (ج.و.س)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المفقودة'!$B$3:$G$3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المفقودة'!$B$6:$G$6</c15:sqref>
                        </c15:formulaRef>
                      </c:ext>
                    </c:extLst>
                    <c:numCache>
                      <c:formatCode>_-* #,##0\ _ر_._س_._‏_-;\-* #,##0\ _ر_._س_._‏_-;_-* "-"??\ _ر_._س_._‏_-;_-@_-</c:formatCode>
                      <c:ptCount val="6"/>
                      <c:pt idx="0">
                        <c:v>45973</c:v>
                      </c:pt>
                      <c:pt idx="1">
                        <c:v>66048</c:v>
                      </c:pt>
                      <c:pt idx="2">
                        <c:v>78916</c:v>
                      </c:pt>
                      <c:pt idx="3">
                        <c:v>97486</c:v>
                      </c:pt>
                      <c:pt idx="4">
                        <c:v>105020</c:v>
                      </c:pt>
                      <c:pt idx="5">
                        <c:v>115144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F57-409D-B4B7-37F813A9F90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المفقودة'!$A$8</c15:sqref>
                        </c15:formulaRef>
                      </c:ext>
                    </c:extLst>
                    <c:strCache>
                      <c:ptCount val="1"/>
                      <c:pt idx="0">
                        <c:v>الطاقة المرسلة على الشبكات (ج و س)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المفقودة'!$B$3:$G$3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المفقودة'!$B$8:$G$8</c15:sqref>
                        </c15:formulaRef>
                      </c:ext>
                    </c:extLst>
                    <c:numCache>
                      <c:formatCode>_-* #,##0\ _ر_._س_._‏_-;\-* #,##0\ _ر_._س_._‏_-;_-* "-"??\ _ر_._س_._‏_-;_-@_-</c:formatCode>
                      <c:ptCount val="6"/>
                      <c:pt idx="0">
                        <c:v>264852</c:v>
                      </c:pt>
                      <c:pt idx="1">
                        <c:v>277454</c:v>
                      </c:pt>
                      <c:pt idx="2">
                        <c:v>304240</c:v>
                      </c:pt>
                      <c:pt idx="3">
                        <c:v>330367</c:v>
                      </c:pt>
                      <c:pt idx="4">
                        <c:v>337428</c:v>
                      </c:pt>
                      <c:pt idx="5">
                        <c:v>345712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F57-409D-B4B7-37F813A9F90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المفقودة'!$A$9</c15:sqref>
                        </c15:formulaRef>
                      </c:ext>
                    </c:extLst>
                    <c:strCache>
                      <c:ptCount val="1"/>
                      <c:pt idx="0">
                        <c:v>الطاقة المبيعة (ج و س)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المفقودة'!$B$3:$G$3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'الطاقة المفقودة'!$B$9:$G$9</c15:sqref>
                        </c15:formulaRef>
                      </c:ext>
                    </c:extLst>
                    <c:numCache>
                      <c:formatCode>_-* #,##0\ _ر_._س_._‏_-;\-* #,##0\ _ر_._س_._‏_-;_-* "-"??\ _ر_._س_._‏_-;_-@_-</c:formatCode>
                      <c:ptCount val="6"/>
                      <c:pt idx="0">
                        <c:v>240288</c:v>
                      </c:pt>
                      <c:pt idx="1">
                        <c:v>256687</c:v>
                      </c:pt>
                      <c:pt idx="2">
                        <c:v>274502</c:v>
                      </c:pt>
                      <c:pt idx="3">
                        <c:v>286037</c:v>
                      </c:pt>
                      <c:pt idx="4">
                        <c:v>287692</c:v>
                      </c:pt>
                      <c:pt idx="5">
                        <c:v>288656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F57-409D-B4B7-37F813A9F90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7"/>
          <c:order val="7"/>
          <c:tx>
            <c:strRef>
              <c:f>'الطاقة المفقودة'!$A$11</c:f>
              <c:strCache>
                <c:ptCount val="1"/>
                <c:pt idx="0">
                  <c:v>نسبة الطاقة المفقودة في شبكتي النقل والتوزيع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5238098894781888E-2"/>
                  <c:y val="-1.8145619720879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57-409D-B4B7-37F813A9F9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'الطاقة المفقودة'!$B$1:$G$3</c:f>
              <c:multiLvlStrCache>
                <c:ptCount val="6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</c:lvl>
                <c:lvl>
                  <c:pt idx="0">
                    <c:v>السنوات</c:v>
                  </c:pt>
                </c:lvl>
              </c:multiLvlStrCache>
            </c:multiLvlStrRef>
          </c:cat>
          <c:val>
            <c:numRef>
              <c:f>'الطاقة المفقودة'!$B$11:$G$11</c:f>
              <c:numCache>
                <c:formatCode>0.00%</c:formatCode>
                <c:ptCount val="6"/>
                <c:pt idx="0">
                  <c:v>-9.0399999999999994E-2</c:v>
                </c:pt>
                <c:pt idx="1">
                  <c:v>-7.3099999999999998E-2</c:v>
                </c:pt>
                <c:pt idx="2">
                  <c:v>-6.7799999999999999E-2</c:v>
                </c:pt>
                <c:pt idx="3">
                  <c:v>-7.5700000000000003E-2</c:v>
                </c:pt>
                <c:pt idx="4">
                  <c:v>-7.5800000000000006E-2</c:v>
                </c:pt>
                <c:pt idx="5">
                  <c:v>-9.1300000000000006E-2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57-409D-B4B7-37F813A9F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396544"/>
        <c:axId val="498200320"/>
      </c:lineChart>
      <c:catAx>
        <c:axId val="5436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640608"/>
        <c:crosses val="autoZero"/>
        <c:auto val="1"/>
        <c:lblAlgn val="ctr"/>
        <c:lblOffset val="100"/>
        <c:noMultiLvlLbl val="0"/>
      </c:catAx>
      <c:valAx>
        <c:axId val="543640608"/>
        <c:scaling>
          <c:orientation val="minMax"/>
        </c:scaling>
        <c:delete val="0"/>
        <c:axPos val="l"/>
        <c:numFmt formatCode="_-* #,##0\ _ر_._س_._‏_-;\-* #,##0\ _ر_._س_._‏_-;_-* &quot;-&quot;??\ _ر_._س_._‏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638640"/>
        <c:crosses val="autoZero"/>
        <c:crossBetween val="between"/>
      </c:valAx>
      <c:valAx>
        <c:axId val="498200320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396544"/>
        <c:crosses val="max"/>
        <c:crossBetween val="between"/>
      </c:valAx>
      <c:catAx>
        <c:axId val="342396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8200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7691343"/>
        <c:axId val="992236095"/>
      </c:barChart>
      <c:catAx>
        <c:axId val="133769134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236095"/>
        <c:crosses val="autoZero"/>
        <c:auto val="1"/>
        <c:lblAlgn val="ctr"/>
        <c:lblOffset val="100"/>
        <c:noMultiLvlLbl val="0"/>
      </c:catAx>
      <c:valAx>
        <c:axId val="99223609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69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400" b="0" i="0" u="none" strike="noStrike" baseline="0">
                <a:effectLst/>
              </a:rPr>
              <a:t>الطاقة الكهربائية ( الكهرومائية) المنتجة من المؤسسة العامة لتحلية المياة المالحة (ج.و.س)</a:t>
            </a:r>
            <a:r>
              <a:rPr lang="ar-SA" sz="1400" b="0" i="0" u="none" strike="noStrike" baseline="0"/>
              <a:t> 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4AF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'الكهربائية من محطات التحلية'!$B$2:$G$2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'الكهربائية من محطات التحلية'!$B$11:$G$11</c:f>
              <c:numCache>
                <c:formatCode>_-* #,##0\ _ر_._س_._‏_-;\-* #,##0\ _ر_._س_._‏_-;_-* "-"??\ _ر_._س_._‏_-;_-@_-</c:formatCode>
                <c:ptCount val="6"/>
                <c:pt idx="0">
                  <c:v>23283247</c:v>
                </c:pt>
                <c:pt idx="1">
                  <c:v>24170023</c:v>
                </c:pt>
                <c:pt idx="2">
                  <c:v>29046177</c:v>
                </c:pt>
                <c:pt idx="3">
                  <c:v>36274913</c:v>
                </c:pt>
                <c:pt idx="4">
                  <c:v>42946651</c:v>
                </c:pt>
                <c:pt idx="5">
                  <c:v>45236295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C-4CCC-B227-DE51BCAFD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2679247"/>
        <c:axId val="992219455"/>
      </c:barChart>
      <c:catAx>
        <c:axId val="128267924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219455"/>
        <c:crosses val="autoZero"/>
        <c:auto val="1"/>
        <c:lblAlgn val="ctr"/>
        <c:lblOffset val="100"/>
        <c:noMultiLvlLbl val="0"/>
      </c:catAx>
      <c:valAx>
        <c:axId val="99221945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ر_._س_._‏_-;\-* #,##0\ _ر_._س_._‏_-;_-* &quot;-&quot;??\ _ر_._س_._‏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2679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 b="1" i="0" baseline="0">
                <a:effectLst/>
              </a:rPr>
              <a:t>اجمالي الطاقة الكهربائية ( الكهرومائية) المنتجة م.و.س </a:t>
            </a:r>
            <a:endParaRPr lang="ar-SA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>
          <a:outerShdw blurRad="50800" dir="3000000" algn="ctr" rotWithShape="0">
            <a:srgbClr val="000000">
              <a:alpha val="39000"/>
            </a:srgbClr>
          </a:outerShdw>
        </a:effectLst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008431834756483E-2"/>
          <c:y val="0.18461541850034296"/>
          <c:w val="0.89310456110001768"/>
          <c:h val="0.6172464103016371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'اجمالي الكهرمائية '!$A$3</c:f>
              <c:strCache>
                <c:ptCount val="1"/>
                <c:pt idx="0">
                  <c:v>اجمالي الطاقة الكهربائية ( الكهرومائية)  المنتجة  (م.و.س)</c:v>
                </c:pt>
              </c:strCache>
            </c:strRef>
          </c:tx>
          <c:spPr>
            <a:solidFill>
              <a:srgbClr val="94AFD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'اجمالي الكهرمائية '!$B$2:$G$2</c15:sqref>
                  </c15:fullRef>
                </c:ext>
              </c:extLst>
              <c:f>'اجمالي الكهرمائية '!$C$2:$G$2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الكهرمائية '!$B$3:$G$3</c15:sqref>
                  </c15:fullRef>
                </c:ext>
              </c:extLst>
              <c:f>'اجمالي الكهرمائية '!$C$3:$G$3</c:f>
              <c:numCache>
                <c:formatCode>_-* #,##0\ _ر_._س_._‏_-;\-* #,##0\ _ر_._س_._‏_-;_-* "-"??\ _ر_._س_._‏_-;_-@_-</c:formatCode>
                <c:ptCount val="5"/>
                <c:pt idx="0">
                  <c:v>76739916</c:v>
                </c:pt>
                <c:pt idx="1">
                  <c:v>82717902</c:v>
                </c:pt>
                <c:pt idx="2">
                  <c:v>91814192</c:v>
                </c:pt>
                <c:pt idx="3">
                  <c:v>112954566</c:v>
                </c:pt>
                <c:pt idx="4">
                  <c:v>113356421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592-4F1D-946D-55B33A11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gapDepth val="60"/>
        <c:shape val="box"/>
        <c:axId val="1728754943"/>
        <c:axId val="1611955471"/>
        <c:axId val="0"/>
      </c:bar3DChart>
      <c:catAx>
        <c:axId val="1728754943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1955471"/>
        <c:crosses val="autoZero"/>
        <c:auto val="1"/>
        <c:lblAlgn val="ctr"/>
        <c:lblOffset val="100"/>
        <c:noMultiLvlLbl val="0"/>
      </c:catAx>
      <c:valAx>
        <c:axId val="161195547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75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050" b="1" i="0" baseline="0"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اليومي للاشعاع الافقي الكلي</a:t>
            </a:r>
            <a:r>
              <a:rPr lang="en-US" sz="1050" b="1" i="0" baseline="0"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(GHI) </a:t>
            </a:r>
            <a:r>
              <a:rPr lang="ar-SA" sz="1050" b="1" i="0" baseline="0"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على مستوى المناطق </a:t>
            </a:r>
            <a:endParaRPr lang="ar-SA" sz="900">
              <a:effectLst/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2258676158630856"/>
          <c:y val="2.66978071009860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714828496579748"/>
          <c:y val="0.10946100911404273"/>
          <c:w val="0.70167950239096821"/>
          <c:h val="0.6338097245185723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GHI!$A$16</c:f>
              <c:strCache>
                <c:ptCount val="1"/>
                <c:pt idx="0">
                  <c:v>المتوسط اليومي للاشعاع في المنطقة الوسطى</c:v>
                </c:pt>
              </c:strCache>
            </c:strRef>
          </c:tx>
          <c:spPr>
            <a:solidFill>
              <a:srgbClr val="8EBAE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cat>
            <c:numRef>
              <c:f>(GHI!$C$3,GHI!$D$3,GHI!$E$3,GHI!$F$3,GHI!$G$3)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GHI!$C$16:$G$16</c:f>
              <c:numCache>
                <c:formatCode>0</c:formatCode>
                <c:ptCount val="5"/>
                <c:pt idx="0">
                  <c:v>6011.9</c:v>
                </c:pt>
                <c:pt idx="1">
                  <c:v>6148.416666666667</c:v>
                </c:pt>
                <c:pt idx="2">
                  <c:v>6144</c:v>
                </c:pt>
                <c:pt idx="3">
                  <c:v>6427.5545454545463</c:v>
                </c:pt>
                <c:pt idx="4">
                  <c:v>5960.363636363636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35-45FA-B237-23869DBB3CB6}"/>
            </c:ext>
          </c:extLst>
        </c:ser>
        <c:ser>
          <c:idx val="2"/>
          <c:order val="1"/>
          <c:tx>
            <c:strRef>
              <c:f>GHI!$A$23</c:f>
              <c:strCache>
                <c:ptCount val="1"/>
                <c:pt idx="0">
                  <c:v>المتوسط اليومي للاشعاع في المنطقة الشرقية</c:v>
                </c:pt>
              </c:strCache>
            </c:strRef>
          </c:tx>
          <c:spPr>
            <a:solidFill>
              <a:srgbClr val="9EC4E6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numRef>
              <c:f>(GHI!$C$3,GHI!$D$3,GHI!$E$3,GHI!$F$3,GHI!$G$3)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GHI!$C$23:$G$23</c:f>
              <c:numCache>
                <c:formatCode>0</c:formatCode>
                <c:ptCount val="5"/>
                <c:pt idx="0">
                  <c:v>5395</c:v>
                </c:pt>
                <c:pt idx="1">
                  <c:v>5537</c:v>
                </c:pt>
                <c:pt idx="2">
                  <c:v>5682</c:v>
                </c:pt>
                <c:pt idx="3">
                  <c:v>6047</c:v>
                </c:pt>
                <c:pt idx="4">
                  <c:v>4983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0-4031-9F47-EA0C154D0A07}"/>
            </c:ext>
          </c:extLst>
        </c:ser>
        <c:ser>
          <c:idx val="3"/>
          <c:order val="2"/>
          <c:tx>
            <c:strRef>
              <c:f>GHI!$A$31</c:f>
              <c:strCache>
                <c:ptCount val="1"/>
                <c:pt idx="0">
                  <c:v>المتوسط اليومي للاشعاع في المنطقة الجنوبية</c:v>
                </c:pt>
              </c:strCache>
            </c:strRef>
          </c:tx>
          <c:spPr>
            <a:solidFill>
              <a:srgbClr val="B3D0EB"/>
            </a:solidFill>
            <a:ln>
              <a:noFill/>
            </a:ln>
            <a:effectLst/>
            <a:sp3d/>
          </c:spPr>
          <c:invertIfNegative val="0"/>
          <c:cat>
            <c:numRef>
              <c:f>(GHI!$C$3,GHI!$D$3,GHI!$E$3,GHI!$F$3,GHI!$G$3)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GHI!$C$31:$G$31</c:f>
              <c:numCache>
                <c:formatCode>0</c:formatCode>
                <c:ptCount val="5"/>
                <c:pt idx="0">
                  <c:v>5837.666666666667</c:v>
                </c:pt>
                <c:pt idx="1">
                  <c:v>5997</c:v>
                </c:pt>
                <c:pt idx="2">
                  <c:v>6276.8571428571431</c:v>
                </c:pt>
                <c:pt idx="3">
                  <c:v>6313.8571428571431</c:v>
                </c:pt>
                <c:pt idx="4">
                  <c:v>5931.5714285714284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60-4031-9F47-EA0C154D0A07}"/>
            </c:ext>
          </c:extLst>
        </c:ser>
        <c:ser>
          <c:idx val="4"/>
          <c:order val="3"/>
          <c:tx>
            <c:strRef>
              <c:f>GHI!$A$46</c:f>
              <c:strCache>
                <c:ptCount val="1"/>
                <c:pt idx="0">
                  <c:v>المتوسط اليومي للاشعاع في المنطقة الغربية</c:v>
                </c:pt>
              </c:strCache>
            </c:strRef>
          </c:tx>
          <c:spPr>
            <a:solidFill>
              <a:srgbClr val="B3C6E7"/>
            </a:solidFill>
            <a:ln>
              <a:noFill/>
            </a:ln>
            <a:effectLst/>
            <a:sp3d/>
          </c:spPr>
          <c:invertIfNegative val="0"/>
          <c:cat>
            <c:numRef>
              <c:f>(GHI!$C$3,GHI!$D$3,GHI!$E$3,GHI!$F$3,GHI!$G$3)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GHI!$C$46:$G$46</c:f>
              <c:numCache>
                <c:formatCode>0</c:formatCode>
                <c:ptCount val="5"/>
                <c:pt idx="0">
                  <c:v>5560.1111111111113</c:v>
                </c:pt>
                <c:pt idx="1">
                  <c:v>5763.6520833333334</c:v>
                </c:pt>
                <c:pt idx="2">
                  <c:v>6056.1869047619048</c:v>
                </c:pt>
                <c:pt idx="3">
                  <c:v>6234.2662337662341</c:v>
                </c:pt>
                <c:pt idx="4">
                  <c:v>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60-4031-9F47-EA0C154D0A07}"/>
            </c:ext>
          </c:extLst>
        </c:ser>
        <c:ser>
          <c:idx val="5"/>
          <c:order val="4"/>
          <c:tx>
            <c:strRef>
              <c:f>GHI!$A$54</c:f>
              <c:strCache>
                <c:ptCount val="1"/>
                <c:pt idx="0">
                  <c:v>المتوسط اليومي للاشعاع في المنطقة  الشمالية </c:v>
                </c:pt>
              </c:strCache>
            </c:strRef>
          </c:tx>
          <c:spPr>
            <a:solidFill>
              <a:srgbClr val="A5BBE3"/>
            </a:solidFill>
            <a:ln>
              <a:noFill/>
            </a:ln>
            <a:effectLst/>
            <a:sp3d/>
          </c:spPr>
          <c:invertIfNegative val="0"/>
          <c:cat>
            <c:numRef>
              <c:f>(GHI!$C$3,GHI!$D$3,GHI!$E$3,GHI!$F$3,GHI!$G$3)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GHI!$C$54:$G$54</c:f>
              <c:numCache>
                <c:formatCode>0</c:formatCode>
                <c:ptCount val="5"/>
                <c:pt idx="0">
                  <c:v>5253.2687500000002</c:v>
                </c:pt>
                <c:pt idx="1">
                  <c:v>5305.3680555555557</c:v>
                </c:pt>
                <c:pt idx="2">
                  <c:v>6099.2297619047622</c:v>
                </c:pt>
                <c:pt idx="3">
                  <c:v>6441.3220779220783</c:v>
                </c:pt>
                <c:pt idx="4">
                  <c:v>5741.1428571428569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60-4031-9F47-EA0C154D0A07}"/>
            </c:ext>
          </c:extLst>
        </c:ser>
        <c:ser>
          <c:idx val="6"/>
          <c:order val="5"/>
          <c:tx>
            <c:strRef>
              <c:f>GHI!$A$55</c:f>
              <c:strCache>
                <c:ptCount val="1"/>
                <c:pt idx="0">
                  <c:v>االمتوسط اليومي للاشعاع على مستوى المناطق </c:v>
                </c:pt>
              </c:strCache>
            </c:strRef>
          </c:tx>
          <c:spPr>
            <a:solidFill>
              <a:srgbClr val="99B2DF"/>
            </a:solidFill>
            <a:ln>
              <a:noFill/>
            </a:ln>
            <a:effectLst/>
            <a:sp3d/>
          </c:spPr>
          <c:invertIfNegative val="0"/>
          <c:cat>
            <c:numRef>
              <c:f>(GHI!$C$3,GHI!$D$3,GHI!$E$3,GHI!$F$3,GHI!$G$3)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GHI!$C$55:$G$55</c:f>
              <c:numCache>
                <c:formatCode>0</c:formatCode>
                <c:ptCount val="5"/>
                <c:pt idx="0">
                  <c:v>5611.5893055555553</c:v>
                </c:pt>
                <c:pt idx="1">
                  <c:v>5750.2873611111117</c:v>
                </c:pt>
                <c:pt idx="2">
                  <c:v>6051.6547619047615</c:v>
                </c:pt>
                <c:pt idx="3">
                  <c:v>6292.7333333333345</c:v>
                </c:pt>
                <c:pt idx="4">
                  <c:v>5640.2155844155841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60-4031-9F47-EA0C154D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3349967"/>
        <c:axId val="180564575"/>
        <c:axId val="0"/>
      </c:bar3DChart>
      <c:catAx>
        <c:axId val="194334996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564575"/>
        <c:crosses val="autoZero"/>
        <c:auto val="1"/>
        <c:lblAlgn val="ctr"/>
        <c:lblOffset val="100"/>
        <c:noMultiLvlLbl val="0"/>
      </c:catAx>
      <c:valAx>
        <c:axId val="180564575"/>
        <c:scaling>
          <c:orientation val="minMax"/>
        </c:scaling>
        <c:delete val="1"/>
        <c:axPos val="r"/>
        <c:numFmt formatCode="0" sourceLinked="1"/>
        <c:majorTickMark val="none"/>
        <c:minorTickMark val="none"/>
        <c:tickLblPos val="nextTo"/>
        <c:crossAx val="19433499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 prstMaterial="matte"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0" i="0" u="none" strike="noStrike" baseline="0">
                <a:effectLst/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المتوسط اليومي لانتاج الاشعاع العمودي المباشر </a:t>
            </a:r>
            <a:r>
              <a:rPr lang="en-US" sz="1400" b="0" i="0" u="none" strike="noStrike" baseline="0">
                <a:effectLst/>
              </a:rPr>
              <a:t>DNI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977666579298549"/>
          <c:y val="8.1960376191184153E-2"/>
          <c:w val="0.66022333420701451"/>
          <c:h val="0.534475015706605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DNI!$A$16</c:f>
              <c:strCache>
                <c:ptCount val="1"/>
                <c:pt idx="0">
                  <c:v>المتوسط اليومي للاشعاع في المنطقة الوسطى</c:v>
                </c:pt>
              </c:strCache>
            </c:strRef>
          </c:tx>
          <c:spPr>
            <a:solidFill>
              <a:srgbClr val="8EBAE2"/>
            </a:solidFill>
            <a:ln>
              <a:noFill/>
            </a:ln>
            <a:effectLst/>
            <a:sp3d/>
          </c:spPr>
          <c:invertIfNegative val="0"/>
          <c:cat>
            <c:numRef>
              <c:f>(DNI!$C$3,DNI!$D$3,DNI!$E$3,DNI!$F$3,DNI!$G$3)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DNI!$C$16:$G$16</c:f>
              <c:numCache>
                <c:formatCode>0</c:formatCode>
                <c:ptCount val="5"/>
                <c:pt idx="0">
                  <c:v>5844</c:v>
                </c:pt>
                <c:pt idx="1">
                  <c:v>5894.333333333333</c:v>
                </c:pt>
                <c:pt idx="2">
                  <c:v>5158.363636363636</c:v>
                </c:pt>
                <c:pt idx="3">
                  <c:v>5967.4272727272701</c:v>
                </c:pt>
                <c:pt idx="4">
                  <c:v>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48-4684-9B24-E19EFC00D0B2}"/>
            </c:ext>
          </c:extLst>
        </c:ser>
        <c:ser>
          <c:idx val="1"/>
          <c:order val="1"/>
          <c:tx>
            <c:strRef>
              <c:f>DNI!$A$23</c:f>
              <c:strCache>
                <c:ptCount val="1"/>
                <c:pt idx="0">
                  <c:v>المتوسط اليومي للاشعاع في المنطقة الشرقية</c:v>
                </c:pt>
              </c:strCache>
            </c:strRef>
          </c:tx>
          <c:spPr>
            <a:solidFill>
              <a:srgbClr val="9EC4E6"/>
            </a:solidFill>
            <a:ln>
              <a:noFill/>
            </a:ln>
            <a:effectLst/>
            <a:sp3d/>
          </c:spPr>
          <c:invertIfNegative val="0"/>
          <c:cat>
            <c:numRef>
              <c:f>(DNI!$C$3,DNI!$D$3,DNI!$E$3,DNI!$F$3,DNI!$G$3)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DNI!$C$23:$G$23</c:f>
              <c:numCache>
                <c:formatCode>0</c:formatCode>
                <c:ptCount val="5"/>
                <c:pt idx="0">
                  <c:v>5422.2</c:v>
                </c:pt>
                <c:pt idx="1">
                  <c:v>5542.166666666667</c:v>
                </c:pt>
                <c:pt idx="2">
                  <c:v>4835.666666666667</c:v>
                </c:pt>
                <c:pt idx="3">
                  <c:v>5665.5136363636366</c:v>
                </c:pt>
                <c:pt idx="4">
                  <c:v>4026.1666666666665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48-4684-9B24-E19EFC00D0B2}"/>
            </c:ext>
          </c:extLst>
        </c:ser>
        <c:ser>
          <c:idx val="2"/>
          <c:order val="2"/>
          <c:tx>
            <c:strRef>
              <c:f>DNI!$A$31</c:f>
              <c:strCache>
                <c:ptCount val="1"/>
                <c:pt idx="0">
                  <c:v>المتوسط اليومي للاشعاع في المنطقة الجنوبية</c:v>
                </c:pt>
              </c:strCache>
            </c:strRef>
          </c:tx>
          <c:spPr>
            <a:solidFill>
              <a:srgbClr val="B3D0EB"/>
            </a:solidFill>
            <a:ln>
              <a:noFill/>
            </a:ln>
            <a:effectLst/>
            <a:sp3d/>
          </c:spPr>
          <c:invertIfNegative val="0"/>
          <c:cat>
            <c:numRef>
              <c:f>(DNI!$C$3,DNI!$D$3,DNI!$E$3,DNI!$F$3,DNI!$G$3)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DNI!$C$31:$G$31</c:f>
              <c:numCache>
                <c:formatCode>0</c:formatCode>
                <c:ptCount val="5"/>
                <c:pt idx="0">
                  <c:v>6771.333333333333</c:v>
                </c:pt>
                <c:pt idx="1">
                  <c:v>6080.5</c:v>
                </c:pt>
                <c:pt idx="2">
                  <c:v>5493.7142857142853</c:v>
                </c:pt>
                <c:pt idx="3">
                  <c:v>5456.1428571428569</c:v>
                </c:pt>
                <c:pt idx="4">
                  <c:v>5173.8571428571431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48-4684-9B24-E19EFC00D0B2}"/>
            </c:ext>
          </c:extLst>
        </c:ser>
        <c:ser>
          <c:idx val="3"/>
          <c:order val="3"/>
          <c:tx>
            <c:strRef>
              <c:f>DNI!$A$46</c:f>
              <c:strCache>
                <c:ptCount val="1"/>
                <c:pt idx="0">
                  <c:v>المتوسط اليومي للاشعاع في المنطقة الغربية</c:v>
                </c:pt>
              </c:strCache>
            </c:strRef>
          </c:tx>
          <c:spPr>
            <a:solidFill>
              <a:srgbClr val="B3C6E7"/>
            </a:solidFill>
            <a:ln>
              <a:noFill/>
            </a:ln>
            <a:effectLst/>
            <a:sp3d/>
          </c:spPr>
          <c:invertIfNegative val="0"/>
          <c:cat>
            <c:numRef>
              <c:f>(DNI!$C$3,DNI!$D$3,DNI!$E$3,DNI!$F$3,DNI!$G$3)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DNI!$C$46:$G$46</c:f>
              <c:numCache>
                <c:formatCode>0</c:formatCode>
                <c:ptCount val="5"/>
                <c:pt idx="0">
                  <c:v>5735.1111111111113</c:v>
                </c:pt>
                <c:pt idx="1">
                  <c:v>5800.166666666667</c:v>
                </c:pt>
                <c:pt idx="2">
                  <c:v>5276.3571428571431</c:v>
                </c:pt>
                <c:pt idx="3">
                  <c:v>5668.6428571428569</c:v>
                </c:pt>
                <c:pt idx="4">
                  <c:v>4789.3571428571431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48-4684-9B24-E19EFC00D0B2}"/>
            </c:ext>
          </c:extLst>
        </c:ser>
        <c:ser>
          <c:idx val="4"/>
          <c:order val="4"/>
          <c:tx>
            <c:strRef>
              <c:f>DNI!$A$54</c:f>
              <c:strCache>
                <c:ptCount val="1"/>
                <c:pt idx="0">
                  <c:v>المتوسط اليومي للاشعاع في المنطقة الشمالية </c:v>
                </c:pt>
              </c:strCache>
            </c:strRef>
          </c:tx>
          <c:spPr>
            <a:solidFill>
              <a:srgbClr val="A5BBE3"/>
            </a:solidFill>
            <a:ln>
              <a:noFill/>
            </a:ln>
            <a:effectLst/>
            <a:sp3d/>
          </c:spPr>
          <c:invertIfNegative val="0"/>
          <c:cat>
            <c:numRef>
              <c:f>(DNI!$C$3,DNI!$D$3,DNI!$E$3,DNI!$F$3,DNI!$G$3)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DNI!$C$54:$G$54</c:f>
              <c:numCache>
                <c:formatCode>0</c:formatCode>
                <c:ptCount val="5"/>
                <c:pt idx="0">
                  <c:v>6631.0249999999996</c:v>
                </c:pt>
                <c:pt idx="1">
                  <c:v>6366.4541666666664</c:v>
                </c:pt>
                <c:pt idx="2">
                  <c:v>6331.6071428571431</c:v>
                </c:pt>
                <c:pt idx="3">
                  <c:v>7064.062337662338</c:v>
                </c:pt>
                <c:pt idx="4">
                  <c:v>5933.2857142857147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48-4684-9B24-E19EFC00D0B2}"/>
            </c:ext>
          </c:extLst>
        </c:ser>
        <c:ser>
          <c:idx val="5"/>
          <c:order val="5"/>
          <c:tx>
            <c:strRef>
              <c:f>DNI!$A$55</c:f>
              <c:strCache>
                <c:ptCount val="1"/>
                <c:pt idx="0">
                  <c:v>المتوسط اليومي للاشعاع على مستوى المناطق</c:v>
                </c:pt>
              </c:strCache>
            </c:strRef>
          </c:tx>
          <c:spPr>
            <a:solidFill>
              <a:srgbClr val="99B2DF"/>
            </a:solidFill>
            <a:ln>
              <a:noFill/>
            </a:ln>
            <a:effectLst/>
            <a:sp3d/>
          </c:spPr>
          <c:invertIfNegative val="0"/>
          <c:cat>
            <c:numRef>
              <c:f>(DNI!$C$3,DNI!$D$3,DNI!$E$3,DNI!$F$3,DNI!$G$3)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DNI!$C$55:$G$55</c:f>
              <c:numCache>
                <c:formatCode>0</c:formatCode>
                <c:ptCount val="5"/>
                <c:pt idx="0">
                  <c:v>6080.7338888888889</c:v>
                </c:pt>
                <c:pt idx="1">
                  <c:v>5936.7241666666669</c:v>
                </c:pt>
                <c:pt idx="2">
                  <c:v>5419.1417748917756</c:v>
                </c:pt>
                <c:pt idx="3">
                  <c:v>5964.3577922077911</c:v>
                </c:pt>
                <c:pt idx="4">
                  <c:v>4906.1333333333332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D48-4684-9B24-E19EFC00D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8867503"/>
        <c:axId val="105701983"/>
        <c:axId val="0"/>
      </c:bar3DChart>
      <c:catAx>
        <c:axId val="209886750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01983"/>
        <c:crosses val="autoZero"/>
        <c:auto val="1"/>
        <c:lblAlgn val="ctr"/>
        <c:lblOffset val="100"/>
        <c:noMultiLvlLbl val="0"/>
      </c:catAx>
      <c:valAx>
        <c:axId val="105701983"/>
        <c:scaling>
          <c:orientation val="minMax"/>
        </c:scaling>
        <c:delete val="1"/>
        <c:axPos val="r"/>
        <c:numFmt formatCode="0" sourceLinked="1"/>
        <c:majorTickMark val="none"/>
        <c:minorTickMark val="none"/>
        <c:tickLblPos val="nextTo"/>
        <c:crossAx val="20988675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91440</xdr:rowOff>
    </xdr:from>
    <xdr:to>
      <xdr:col>2</xdr:col>
      <xdr:colOff>929640</xdr:colOff>
      <xdr:row>4</xdr:row>
      <xdr:rowOff>164595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667600" y="91440"/>
          <a:ext cx="1348740" cy="10180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149225</xdr:colOff>
      <xdr:row>2</xdr:row>
      <xdr:rowOff>200024</xdr:rowOff>
    </xdr:from>
    <xdr:to>
      <xdr:col>16</xdr:col>
      <xdr:colOff>304800</xdr:colOff>
      <xdr:row>14</xdr:row>
      <xdr:rowOff>158749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39B3991-7889-4D7E-B2D4-973290699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2124075</xdr:colOff>
      <xdr:row>6</xdr:row>
      <xdr:rowOff>123825</xdr:rowOff>
    </xdr:from>
    <xdr:to>
      <xdr:col>14</xdr:col>
      <xdr:colOff>361950</xdr:colOff>
      <xdr:row>17</xdr:row>
      <xdr:rowOff>209550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E29CD2A7-B693-4376-8864-1BEE6988E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1800225</xdr:colOff>
      <xdr:row>6</xdr:row>
      <xdr:rowOff>180975</xdr:rowOff>
    </xdr:from>
    <xdr:to>
      <xdr:col>15</xdr:col>
      <xdr:colOff>266700</xdr:colOff>
      <xdr:row>22</xdr:row>
      <xdr:rowOff>242887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B114579-6599-41EF-89E0-AEE400ECF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1587500</xdr:colOff>
      <xdr:row>4</xdr:row>
      <xdr:rowOff>15874</xdr:rowOff>
    </xdr:from>
    <xdr:to>
      <xdr:col>15</xdr:col>
      <xdr:colOff>549276</xdr:colOff>
      <xdr:row>18</xdr:row>
      <xdr:rowOff>171449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5A5735D-D303-4059-95B0-B5F2BF251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</xdr:row>
      <xdr:rowOff>180975</xdr:rowOff>
    </xdr:from>
    <xdr:to>
      <xdr:col>15</xdr:col>
      <xdr:colOff>12065</xdr:colOff>
      <xdr:row>11</xdr:row>
      <xdr:rowOff>17145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C3E03916-2518-4A35-8D73-F14964526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385760</xdr:rowOff>
    </xdr:from>
    <xdr:to>
      <xdr:col>14</xdr:col>
      <xdr:colOff>666750</xdr:colOff>
      <xdr:row>19</xdr:row>
      <xdr:rowOff>95250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7855C080-337B-4C68-A18D-D25D0A58B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6</xdr:row>
      <xdr:rowOff>247649</xdr:rowOff>
    </xdr:from>
    <xdr:to>
      <xdr:col>17</xdr:col>
      <xdr:colOff>561975</xdr:colOff>
      <xdr:row>29</xdr:row>
      <xdr:rowOff>95249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DC2DBBC6-15E7-40F9-87DF-50B84FE82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155863</xdr:colOff>
      <xdr:row>0</xdr:row>
      <xdr:rowOff>117763</xdr:rowOff>
    </xdr:from>
    <xdr:to>
      <xdr:col>14</xdr:col>
      <xdr:colOff>623454</xdr:colOff>
      <xdr:row>10</xdr:row>
      <xdr:rowOff>12122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3DE609A-DDFB-4C36-AA66-6BD89967F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2</xdr:row>
      <xdr:rowOff>52387</xdr:rowOff>
    </xdr:from>
    <xdr:to>
      <xdr:col>15</xdr:col>
      <xdr:colOff>157162</xdr:colOff>
      <xdr:row>20</xdr:row>
      <xdr:rowOff>119062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27DD6D09-B188-4AE9-846B-001FB8AD6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652463</xdr:colOff>
      <xdr:row>21</xdr:row>
      <xdr:rowOff>171450</xdr:rowOff>
    </xdr:from>
    <xdr:to>
      <xdr:col>15</xdr:col>
      <xdr:colOff>190500</xdr:colOff>
      <xdr:row>42</xdr:row>
      <xdr:rowOff>171450</xdr:rowOff>
    </xdr:to>
    <xdr:graphicFrame macro="">
      <xdr:nvGraphicFramePr>
        <xdr:cNvPr id="10" name="مخطط 9">
          <a:extLst>
            <a:ext uri="{FF2B5EF4-FFF2-40B4-BE49-F238E27FC236}">
              <a16:creationId xmlns:a16="http://schemas.microsoft.com/office/drawing/2014/main" id="{D812F720-0DEC-45E4-8116-707242B1A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333377</xdr:colOff>
      <xdr:row>7</xdr:row>
      <xdr:rowOff>80959</xdr:rowOff>
    </xdr:from>
    <xdr:to>
      <xdr:col>20</xdr:col>
      <xdr:colOff>306160</xdr:colOff>
      <xdr:row>26</xdr:row>
      <xdr:rowOff>197302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F373EADE-FCE0-49C6-9E26-F03AEFE4D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347663</xdr:colOff>
      <xdr:row>6</xdr:row>
      <xdr:rowOff>214312</xdr:rowOff>
    </xdr:from>
    <xdr:to>
      <xdr:col>15</xdr:col>
      <xdr:colOff>119063</xdr:colOff>
      <xdr:row>19</xdr:row>
      <xdr:rowOff>33337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D4A4B41C-2F8E-486B-8B27-A9B484AA4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128588</xdr:colOff>
      <xdr:row>3</xdr:row>
      <xdr:rowOff>233361</xdr:rowOff>
    </xdr:from>
    <xdr:to>
      <xdr:col>16</xdr:col>
      <xdr:colOff>600075</xdr:colOff>
      <xdr:row>23</xdr:row>
      <xdr:rowOff>28574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E90D7767-5A5B-4EB1-B3B8-77A81DBE3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2</xdr:row>
      <xdr:rowOff>57150</xdr:rowOff>
    </xdr:from>
    <xdr:to>
      <xdr:col>18</xdr:col>
      <xdr:colOff>19050</xdr:colOff>
      <xdr:row>27</xdr:row>
      <xdr:rowOff>9524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4DEEEC46-6D4B-45B3-853C-B0E86AA6D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238123</xdr:colOff>
      <xdr:row>1</xdr:row>
      <xdr:rowOff>148429</xdr:rowOff>
    </xdr:from>
    <xdr:to>
      <xdr:col>17</xdr:col>
      <xdr:colOff>365123</xdr:colOff>
      <xdr:row>19</xdr:row>
      <xdr:rowOff>7937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B5DFF79-DA0F-4EFE-9414-7EFDA3CC0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104775</xdr:rowOff>
    </xdr:from>
    <xdr:ext cx="1552575" cy="238125"/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7BA498C8-1C53-4305-A091-AE9B69A7B045}"/>
            </a:ext>
          </a:extLst>
        </xdr:cNvPr>
        <xdr:cNvSpPr txBox="1"/>
      </xdr:nvSpPr>
      <xdr:spPr>
        <a:xfrm>
          <a:off x="11225364900" y="1147763"/>
          <a:ext cx="1552575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noAutofit/>
        </a:bodyPr>
        <a:lstStyle/>
        <a:p>
          <a:pPr algn="r" rtl="1"/>
          <a:endParaRPr lang="ar-SA" sz="1100"/>
        </a:p>
      </xdr:txBody>
    </xdr:sp>
    <xdr:clientData/>
  </xdr:oneCellAnchor>
  <xdr:twoCellAnchor>
    <xdr:from>
      <xdr:col>8</xdr:col>
      <xdr:colOff>510886</xdr:colOff>
      <xdr:row>0</xdr:row>
      <xdr:rowOff>233794</xdr:rowOff>
    </xdr:from>
    <xdr:to>
      <xdr:col>19</xdr:col>
      <xdr:colOff>406976</xdr:colOff>
      <xdr:row>19</xdr:row>
      <xdr:rowOff>545524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26BD11DB-4A7E-45AE-AC55-C4E8A5C8A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200926</xdr:colOff>
      <xdr:row>6</xdr:row>
      <xdr:rowOff>180976</xdr:rowOff>
    </xdr:from>
    <xdr:to>
      <xdr:col>19</xdr:col>
      <xdr:colOff>542926</xdr:colOff>
      <xdr:row>25</xdr:row>
      <xdr:rowOff>108001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0BE984E-C9F2-424B-A46B-48923CA4C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616;&#1616;Ali%20Alhamdi/Desktop/&#1575;&#1604;&#1591;&#1575;&#1602;&#1577;%20&#1575;&#1604;&#1605;&#1578;&#1580;&#1583;&#1583;&#1577;%20&#1571;&#1582;&#1610;&#1585;/indicators_of_renewable_energy_statistics_in_saudi_arabia_2016_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حتويات"/>
      <sheetName val="الاختصارات"/>
      <sheetName val="أهداف البرنامج الوطني للمتجددة "/>
      <sheetName val="2023"/>
      <sheetName val="المحطات الشمسية"/>
      <sheetName val="GHI"/>
      <sheetName val="DNI"/>
      <sheetName val="DHI"/>
      <sheetName val="محطات الرياح"/>
      <sheetName val="ارتفاع 100"/>
      <sheetName val="ارتفاع 40"/>
      <sheetName val="ارتفاع 60"/>
      <sheetName val="ارتفاع 80"/>
      <sheetName val="ارتفاع 98"/>
      <sheetName val="الكهرومائية"/>
      <sheetName val="اجمالي الكهرومائية "/>
      <sheetName val="الكتل الحيويه"/>
      <sheetName val="الشمسية في المنازل "/>
      <sheetName val="ورقة14"/>
      <sheetName val="ورقة15"/>
      <sheetName val="ورقة16"/>
      <sheetName val="ورقة17"/>
      <sheetName val="ورقة18"/>
      <sheetName val="ورقة19"/>
      <sheetName val="ورقة20"/>
      <sheetName val="ورقة21"/>
      <sheetName val="ورقة22"/>
      <sheetName val="ورقة23"/>
      <sheetName val="ورقة24"/>
      <sheetName val="ورقة25"/>
      <sheetName val="ورقة26"/>
      <sheetName val="ورقة27"/>
      <sheetName val="ورقة28"/>
      <sheetName val="ورقة29"/>
      <sheetName val="ورقة30"/>
      <sheetName val="ورقة31"/>
      <sheetName val="ورقة32"/>
      <sheetName val="ورقة33"/>
      <sheetName val="ورقة34"/>
      <sheetName val="ورقة35"/>
      <sheetName val="ورقة36"/>
      <sheetName val="ورقة37"/>
      <sheetName val="ورقة38"/>
      <sheetName val="ورقة39"/>
      <sheetName val="ورقة40"/>
      <sheetName val="ورقة41"/>
      <sheetName val="2020"/>
      <sheetName val="الكهرومائية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">
          <cell r="D10">
            <v>2013</v>
          </cell>
        </row>
      </sheetData>
      <sheetData sheetId="6">
        <row r="9">
          <cell r="F9">
            <v>2013</v>
          </cell>
        </row>
      </sheetData>
      <sheetData sheetId="7">
        <row r="9">
          <cell r="F9">
            <v>2013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1">
          <cell r="G11">
            <v>2012</v>
          </cell>
        </row>
      </sheetData>
      <sheetData sheetId="16" refreshError="1"/>
      <sheetData sheetId="17" refreshError="1">
        <row r="16">
          <cell r="J16" t="str">
            <v>استخدام الطاقة الشمسية في المسكن(%)</v>
          </cell>
        </row>
        <row r="17">
          <cell r="I17" t="str">
            <v>الرياض</v>
          </cell>
          <cell r="J17">
            <v>1.78</v>
          </cell>
        </row>
        <row r="18">
          <cell r="I18" t="str">
            <v>مكة المكرمة</v>
          </cell>
          <cell r="J18">
            <v>1.18</v>
          </cell>
        </row>
        <row r="19">
          <cell r="I19" t="str">
            <v>المدينة المنورة</v>
          </cell>
          <cell r="J19">
            <v>1.1000000000000001</v>
          </cell>
        </row>
        <row r="20">
          <cell r="I20" t="str">
            <v>القصيم</v>
          </cell>
          <cell r="J20">
            <v>0.98</v>
          </cell>
        </row>
        <row r="21">
          <cell r="I21" t="str">
            <v>المنطقة الشرقية</v>
          </cell>
          <cell r="J21">
            <v>1.95</v>
          </cell>
        </row>
        <row r="22">
          <cell r="I22" t="str">
            <v>عسير</v>
          </cell>
          <cell r="J22">
            <v>1.06</v>
          </cell>
        </row>
        <row r="23">
          <cell r="I23" t="str">
            <v>تبوك</v>
          </cell>
          <cell r="J23">
            <v>1.1000000000000001</v>
          </cell>
        </row>
        <row r="24">
          <cell r="I24" t="str">
            <v>حائل</v>
          </cell>
          <cell r="J24">
            <v>2.8</v>
          </cell>
        </row>
        <row r="25">
          <cell r="I25" t="str">
            <v>الحدود الشمالية</v>
          </cell>
          <cell r="J25">
            <v>1.4</v>
          </cell>
        </row>
        <row r="26">
          <cell r="I26" t="str">
            <v>جازان</v>
          </cell>
          <cell r="J26">
            <v>1.24</v>
          </cell>
        </row>
        <row r="27">
          <cell r="I27" t="str">
            <v>نجران</v>
          </cell>
          <cell r="J27">
            <v>1.88</v>
          </cell>
        </row>
        <row r="28">
          <cell r="I28" t="str">
            <v>الباحة</v>
          </cell>
          <cell r="J28">
            <v>0.59</v>
          </cell>
        </row>
        <row r="29">
          <cell r="I29" t="str">
            <v>الجوف</v>
          </cell>
          <cell r="J29">
            <v>0.68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ables/table1.xml><?xml version="1.0" encoding="utf-8"?>
<table xmlns="http://schemas.openxmlformats.org/spreadsheetml/2006/main" id="6" name="Table6" displayName="Table6" ref="B6:C28" totalsRowShown="0" headerRowDxfId="3" dataDxfId="2">
  <tableColumns count="2">
    <tableColumn id="1" name="#" dataDxfId="1"/>
    <tableColumn id="2" name="العنوان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8"/>
  <sheetViews>
    <sheetView rightToLeft="1" tabSelected="1" view="pageBreakPreview" zoomScaleNormal="100" zoomScaleSheetLayoutView="100" workbookViewId="0"/>
  </sheetViews>
  <sheetFormatPr defaultColWidth="8.88671875" defaultRowHeight="18.600000000000001" x14ac:dyDescent="0.55000000000000004"/>
  <cols>
    <col min="1" max="1" width="2.6640625" style="1" customWidth="1"/>
    <col min="2" max="2" width="3.88671875" style="7" customWidth="1"/>
    <col min="3" max="3" width="76.33203125" style="4" customWidth="1"/>
    <col min="4" max="4" width="2.6640625" style="1" customWidth="1"/>
    <col min="5" max="16384" width="8.88671875" style="1"/>
  </cols>
  <sheetData>
    <row r="3" spans="2:3" x14ac:dyDescent="0.55000000000000004">
      <c r="C3" s="5" t="s">
        <v>265</v>
      </c>
    </row>
    <row r="4" spans="2:3" x14ac:dyDescent="0.55000000000000004">
      <c r="C4" s="6">
        <v>2017</v>
      </c>
    </row>
    <row r="6" spans="2:3" x14ac:dyDescent="0.55000000000000004">
      <c r="B6" s="2" t="s">
        <v>266</v>
      </c>
      <c r="C6" s="3" t="s">
        <v>267</v>
      </c>
    </row>
    <row r="7" spans="2:3" x14ac:dyDescent="0.55000000000000004">
      <c r="B7" s="8">
        <v>1</v>
      </c>
      <c r="C7" s="9" t="s">
        <v>31</v>
      </c>
    </row>
    <row r="8" spans="2:3" x14ac:dyDescent="0.55000000000000004">
      <c r="B8" s="8">
        <v>2</v>
      </c>
      <c r="C8" s="9" t="s">
        <v>268</v>
      </c>
    </row>
    <row r="9" spans="2:3" x14ac:dyDescent="0.55000000000000004">
      <c r="B9" s="8">
        <v>3</v>
      </c>
      <c r="C9" s="9" t="s">
        <v>19</v>
      </c>
    </row>
    <row r="10" spans="2:3" x14ac:dyDescent="0.55000000000000004">
      <c r="B10" s="8">
        <v>4</v>
      </c>
      <c r="C10" s="9" t="s">
        <v>20</v>
      </c>
    </row>
    <row r="11" spans="2:3" x14ac:dyDescent="0.55000000000000004">
      <c r="B11" s="8">
        <v>5</v>
      </c>
      <c r="C11" s="9" t="s">
        <v>21</v>
      </c>
    </row>
    <row r="12" spans="2:3" x14ac:dyDescent="0.55000000000000004">
      <c r="B12" s="8">
        <v>6</v>
      </c>
      <c r="C12" s="9" t="s">
        <v>0</v>
      </c>
    </row>
    <row r="13" spans="2:3" x14ac:dyDescent="0.55000000000000004">
      <c r="B13" s="8">
        <v>7</v>
      </c>
      <c r="C13" s="9" t="s">
        <v>42</v>
      </c>
    </row>
    <row r="14" spans="2:3" x14ac:dyDescent="0.55000000000000004">
      <c r="B14" s="8">
        <v>8</v>
      </c>
      <c r="C14" s="9" t="s">
        <v>35</v>
      </c>
    </row>
    <row r="15" spans="2:3" x14ac:dyDescent="0.55000000000000004">
      <c r="B15" s="8">
        <v>9</v>
      </c>
      <c r="C15" s="9" t="s">
        <v>252</v>
      </c>
    </row>
    <row r="16" spans="2:3" ht="31.2" x14ac:dyDescent="0.55000000000000004">
      <c r="B16" s="8">
        <v>10</v>
      </c>
      <c r="C16" s="9" t="s">
        <v>45</v>
      </c>
    </row>
    <row r="17" spans="2:3" x14ac:dyDescent="0.55000000000000004">
      <c r="B17" s="8">
        <v>11</v>
      </c>
      <c r="C17" s="9" t="s">
        <v>58</v>
      </c>
    </row>
    <row r="18" spans="2:3" x14ac:dyDescent="0.55000000000000004">
      <c r="B18" s="8">
        <v>12</v>
      </c>
      <c r="C18" s="9" t="s">
        <v>269</v>
      </c>
    </row>
    <row r="19" spans="2:3" x14ac:dyDescent="0.55000000000000004">
      <c r="B19" s="8">
        <v>13</v>
      </c>
      <c r="C19" s="9" t="s">
        <v>270</v>
      </c>
    </row>
    <row r="20" spans="2:3" x14ac:dyDescent="0.55000000000000004">
      <c r="B20" s="8">
        <v>14</v>
      </c>
      <c r="C20" s="9" t="s">
        <v>271</v>
      </c>
    </row>
    <row r="21" spans="2:3" x14ac:dyDescent="0.55000000000000004">
      <c r="B21" s="8">
        <v>15</v>
      </c>
      <c r="C21" s="9" t="s">
        <v>208</v>
      </c>
    </row>
    <row r="22" spans="2:3" x14ac:dyDescent="0.55000000000000004">
      <c r="B22" s="8">
        <v>16</v>
      </c>
      <c r="C22" s="9" t="s">
        <v>254</v>
      </c>
    </row>
    <row r="23" spans="2:3" x14ac:dyDescent="0.55000000000000004">
      <c r="B23" s="8">
        <v>17</v>
      </c>
      <c r="C23" s="9" t="s">
        <v>253</v>
      </c>
    </row>
    <row r="24" spans="2:3" x14ac:dyDescent="0.55000000000000004">
      <c r="B24" s="8">
        <v>18</v>
      </c>
      <c r="C24" s="9" t="s">
        <v>256</v>
      </c>
    </row>
    <row r="25" spans="2:3" x14ac:dyDescent="0.55000000000000004">
      <c r="B25" s="8">
        <v>19</v>
      </c>
      <c r="C25" s="9" t="s">
        <v>257</v>
      </c>
    </row>
    <row r="26" spans="2:3" x14ac:dyDescent="0.55000000000000004">
      <c r="B26" s="8">
        <v>20</v>
      </c>
      <c r="C26" s="9" t="s">
        <v>255</v>
      </c>
    </row>
    <row r="27" spans="2:3" x14ac:dyDescent="0.55000000000000004">
      <c r="B27" s="8">
        <v>21</v>
      </c>
      <c r="C27" s="9" t="s">
        <v>203</v>
      </c>
    </row>
    <row r="28" spans="2:3" ht="31.2" x14ac:dyDescent="0.55000000000000004">
      <c r="B28" s="8">
        <v>22</v>
      </c>
      <c r="C28" s="9" t="s">
        <v>204</v>
      </c>
    </row>
  </sheetData>
  <hyperlinks>
    <hyperlink ref="C7" location="'القدرات المتاحة'!A1" display="قدرات التوليد المتاحة ( م.و )"/>
    <hyperlink ref="C8" location="'القدرة المركبة'!A1" display="القدرة المركبة حسب نوع الإنتاج ( م.و )"/>
    <hyperlink ref="C9" location="'الحمل الأقصى'!A1" display="الحمل الأقصى ( م.و )"/>
    <hyperlink ref="C10" location="'الطاقة المنتجة'!A1" display="الطاقة الكهربائية المنتجة ( ج.و.س ) "/>
    <hyperlink ref="C11" location="'استهلاك الطاقة'!A1" display="استهلاك الطاقة الكهربائية حسب القطاعات ( ج.و.س )"/>
    <hyperlink ref="C12" location="'القدرات والطاقة الكهربائية'!A1" display="أهم المؤشرات الرئيسية الاجمالية للقدرة والطاقة الكهربائية في المملكة (2012-2017)"/>
    <hyperlink ref="C13" location="'الطاقة المفقودة'!A1" display="الطاقة المفقودة في شبكتي النقل والتوزيع (ج.و.س)"/>
    <hyperlink ref="C14" location="'أعداد المشتركين '!A1" display="عدد السكان ونصيب المشتركين والفرد من الطاقة المبيعية"/>
    <hyperlink ref="C15" location="'الكهربائية من محطات التحلية'!A1" display="الطاقة الكهربائية ( الكهرومائية) المنتجة من المؤسسة العامة لتحلية المياة المالحة (ج.و.س)"/>
    <hyperlink ref="C16" location="'اجمالي الكهرمائية '!A1" display="إجمالي الطاقة الكهربائية ( الكهرومائية) المنتجة من محطات التحلية للشركات المرخص لها شاملاً المؤسسة العامة لتحلية المياه المالحة"/>
    <hyperlink ref="C17" location="'محطات الطاقة الشمسية'!A1" display="محطات الطاقة الشمسية في المملكة العربية السعودية"/>
    <hyperlink ref="C18" location="GHI!A1" display="المتوسط اليومي للاشعاع الافقي الكلي(GHI)  على مستوى المناطق "/>
    <hyperlink ref="C19" location="DNI!A1" display="المتوسط اليومي لانتاج الاشعاع العمودي المباشر DNI"/>
    <hyperlink ref="C20" location="DHI!A1" display="المتوسط اليومي للإشعاع الأفقي المنتشر DHI"/>
    <hyperlink ref="C21" location="'محطات الرياح'!A1" display="تفاصيل عن محطات رصد الرياح في المملكة "/>
    <hyperlink ref="C22" location="'ارتفاع 40'!A1" display=" المتوسط السنوي لسرعة الرياح عند ارتفاع 40 م/ث"/>
    <hyperlink ref="C23" location="'ارتفاع 60'!A1" display=" المتوسط السنوي لسرعة الرياح عند ارتفاع 60 م/ ث"/>
    <hyperlink ref="C24" location="'ارتفاع 80'!A1" display="المتوسط السنوي لسرعة الرياح عند ارتفاع 80 م/ ث"/>
    <hyperlink ref="C25" location="'ارتفاع 98'!A1" display=" المتوسط السنوي لسرعة الرياح عند ارتفاع 98 متر  م/ث "/>
    <hyperlink ref="C26" location="'ارتفاع 100'!A1" display=" المتوسط السنوي لسرعة الرياح عند ارتفاع 100 م/ ث"/>
    <hyperlink ref="C27" location="'استخدام الطاقة الشمسية بالمسكن'!A1" display="النسبة المئوية  لعدد المساكن التي تستخدم الطاقة الشمسية في المملكة"/>
    <hyperlink ref="C28" location="'استخدام الطاقة الضوئية'!A1" display="النسبة المئوية لعدد الأسر التي ترغب باستخدام الطاقة الكهروضوئية (الشمسية) في المسكن على مستوى المناطق الإدارية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rightToLeft="1" view="pageBreakPreview" zoomScaleNormal="100" zoomScaleSheetLayoutView="100" workbookViewId="0">
      <selection sqref="A1:G1"/>
    </sheetView>
  </sheetViews>
  <sheetFormatPr defaultColWidth="8.88671875" defaultRowHeight="15.6" x14ac:dyDescent="0.45"/>
  <cols>
    <col min="1" max="1" width="8.88671875" style="10"/>
    <col min="2" max="6" width="12.109375" style="10" customWidth="1"/>
    <col min="7" max="8" width="11.6640625" style="10" customWidth="1"/>
    <col min="9" max="16384" width="8.88671875" style="10"/>
  </cols>
  <sheetData>
    <row r="1" spans="1:7" ht="27.6" customHeight="1" x14ac:dyDescent="0.45">
      <c r="A1" s="58" t="s">
        <v>252</v>
      </c>
      <c r="B1" s="59"/>
      <c r="C1" s="59"/>
      <c r="D1" s="59"/>
      <c r="E1" s="59"/>
      <c r="F1" s="59"/>
      <c r="G1" s="59"/>
    </row>
    <row r="2" spans="1:7" x14ac:dyDescent="0.45">
      <c r="A2" s="18" t="s">
        <v>47</v>
      </c>
      <c r="B2" s="18">
        <v>2012</v>
      </c>
      <c r="C2" s="18">
        <v>2013</v>
      </c>
      <c r="D2" s="18">
        <v>2014</v>
      </c>
      <c r="E2" s="18">
        <v>2015</v>
      </c>
      <c r="F2" s="18">
        <v>2016</v>
      </c>
      <c r="G2" s="18">
        <v>2017</v>
      </c>
    </row>
    <row r="3" spans="1:7" ht="19.2" customHeight="1" x14ac:dyDescent="0.45">
      <c r="A3" s="18" t="s">
        <v>48</v>
      </c>
      <c r="B3" s="14">
        <v>8704141</v>
      </c>
      <c r="C3" s="14">
        <v>10756384</v>
      </c>
      <c r="D3" s="14">
        <v>10537768</v>
      </c>
      <c r="E3" s="14">
        <v>10300907</v>
      </c>
      <c r="F3" s="14">
        <v>10366116</v>
      </c>
      <c r="G3" s="14">
        <v>8971966</v>
      </c>
    </row>
    <row r="4" spans="1:7" ht="19.2" customHeight="1" x14ac:dyDescent="0.45">
      <c r="A4" s="18" t="s">
        <v>49</v>
      </c>
      <c r="B4" s="21">
        <v>5984753</v>
      </c>
      <c r="C4" s="21">
        <v>4585600</v>
      </c>
      <c r="D4" s="21">
        <v>4953298</v>
      </c>
      <c r="E4" s="21">
        <v>5902806</v>
      </c>
      <c r="F4" s="21">
        <v>5453371</v>
      </c>
      <c r="G4" s="21">
        <v>6682775</v>
      </c>
    </row>
    <row r="5" spans="1:7" ht="19.2" customHeight="1" x14ac:dyDescent="0.45">
      <c r="A5" s="18" t="s">
        <v>50</v>
      </c>
      <c r="B5" s="14">
        <v>32833</v>
      </c>
      <c r="C5" s="14">
        <v>40625</v>
      </c>
      <c r="D5" s="14">
        <v>47846</v>
      </c>
      <c r="E5" s="14">
        <v>46138</v>
      </c>
      <c r="F5" s="14">
        <v>45410</v>
      </c>
      <c r="G5" s="14">
        <v>42881</v>
      </c>
    </row>
    <row r="6" spans="1:7" ht="19.2" customHeight="1" x14ac:dyDescent="0.45">
      <c r="A6" s="18" t="s">
        <v>51</v>
      </c>
      <c r="B6" s="21">
        <v>2180889</v>
      </c>
      <c r="C6" s="21">
        <v>2647377</v>
      </c>
      <c r="D6" s="21">
        <v>1503069</v>
      </c>
      <c r="E6" s="21">
        <v>1182232</v>
      </c>
      <c r="F6" s="21">
        <v>1225623</v>
      </c>
      <c r="G6" s="21">
        <v>805560</v>
      </c>
    </row>
    <row r="7" spans="1:7" ht="19.2" customHeight="1" x14ac:dyDescent="0.45">
      <c r="A7" s="18" t="s">
        <v>52</v>
      </c>
      <c r="B7" s="14">
        <v>3879639</v>
      </c>
      <c r="C7" s="14">
        <v>4067817</v>
      </c>
      <c r="D7" s="14">
        <v>3921318</v>
      </c>
      <c r="E7" s="14">
        <v>4230823</v>
      </c>
      <c r="F7" s="14">
        <v>3571047</v>
      </c>
      <c r="G7" s="14">
        <v>4338786</v>
      </c>
    </row>
    <row r="8" spans="1:7" ht="19.2" customHeight="1" x14ac:dyDescent="0.45">
      <c r="A8" s="18" t="s">
        <v>53</v>
      </c>
      <c r="B8" s="21">
        <v>2500992</v>
      </c>
      <c r="C8" s="21">
        <v>2072220</v>
      </c>
      <c r="D8" s="21">
        <v>2474298</v>
      </c>
      <c r="E8" s="21">
        <v>2553197</v>
      </c>
      <c r="F8" s="21">
        <v>2472408</v>
      </c>
      <c r="G8" s="21">
        <v>2176995</v>
      </c>
    </row>
    <row r="9" spans="1:7" ht="19.2" customHeight="1" x14ac:dyDescent="0.45">
      <c r="A9" s="18" t="s">
        <v>54</v>
      </c>
      <c r="B9" s="14">
        <v>363952</v>
      </c>
      <c r="C9" s="14">
        <v>710580</v>
      </c>
      <c r="D9" s="14">
        <v>644255</v>
      </c>
      <c r="E9" s="14">
        <v>753722</v>
      </c>
      <c r="F9" s="14">
        <v>834836</v>
      </c>
      <c r="G9" s="14">
        <v>871997</v>
      </c>
    </row>
    <row r="10" spans="1:7" ht="19.2" customHeight="1" x14ac:dyDescent="0.45">
      <c r="A10" s="18" t="s">
        <v>55</v>
      </c>
      <c r="B10" s="21" t="s">
        <v>56</v>
      </c>
      <c r="C10" s="21" t="s">
        <v>56</v>
      </c>
      <c r="D10" s="21">
        <v>5608580</v>
      </c>
      <c r="E10" s="21">
        <v>12058810</v>
      </c>
      <c r="F10" s="21">
        <v>18977840</v>
      </c>
      <c r="G10" s="21">
        <v>21345535</v>
      </c>
    </row>
    <row r="11" spans="1:7" ht="22.95" customHeight="1" x14ac:dyDescent="0.45">
      <c r="A11" s="18" t="s">
        <v>57</v>
      </c>
      <c r="B11" s="29">
        <v>23283247</v>
      </c>
      <c r="C11" s="29">
        <v>24170023</v>
      </c>
      <c r="D11" s="29">
        <v>29046177</v>
      </c>
      <c r="E11" s="29">
        <v>36274913</v>
      </c>
      <c r="F11" s="29">
        <v>42946651</v>
      </c>
      <c r="G11" s="29">
        <v>45236295</v>
      </c>
    </row>
    <row r="12" spans="1:7" x14ac:dyDescent="0.45">
      <c r="A12" s="64" t="s">
        <v>260</v>
      </c>
      <c r="B12" s="65"/>
      <c r="C12" s="65"/>
      <c r="D12" s="65"/>
      <c r="E12" s="65"/>
      <c r="F12" s="65"/>
      <c r="G12" s="65"/>
    </row>
  </sheetData>
  <mergeCells count="2">
    <mergeCell ref="A1:G1"/>
    <mergeCell ref="A12:G12"/>
  </mergeCells>
  <pageMargins left="0.7" right="0.7" top="0.75" bottom="0.75" header="0.3" footer="0.3"/>
  <pageSetup paperSize="9" scale="9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rightToLeft="1" view="pageBreakPreview" zoomScaleNormal="100" zoomScaleSheetLayoutView="100" workbookViewId="0">
      <selection sqref="A1:G1"/>
    </sheetView>
  </sheetViews>
  <sheetFormatPr defaultColWidth="8.88671875" defaultRowHeight="15.6" x14ac:dyDescent="0.45"/>
  <cols>
    <col min="1" max="1" width="29.6640625" style="10" customWidth="1"/>
    <col min="2" max="4" width="13.33203125" style="10" bestFit="1" customWidth="1"/>
    <col min="5" max="5" width="12.6640625" style="10" bestFit="1" customWidth="1"/>
    <col min="6" max="6" width="13.109375" style="10" bestFit="1" customWidth="1"/>
    <col min="7" max="7" width="14" style="10" bestFit="1" customWidth="1"/>
    <col min="8" max="16384" width="8.88671875" style="10"/>
  </cols>
  <sheetData>
    <row r="1" spans="1:7" ht="43.95" customHeight="1" x14ac:dyDescent="0.45">
      <c r="A1" s="58" t="s">
        <v>45</v>
      </c>
      <c r="B1" s="59"/>
      <c r="C1" s="59"/>
      <c r="D1" s="59"/>
      <c r="E1" s="59"/>
      <c r="F1" s="59"/>
      <c r="G1" s="60"/>
    </row>
    <row r="2" spans="1:7" x14ac:dyDescent="0.45">
      <c r="A2" s="18" t="s">
        <v>46</v>
      </c>
      <c r="B2" s="18">
        <v>2012</v>
      </c>
      <c r="C2" s="18">
        <v>2013</v>
      </c>
      <c r="D2" s="18">
        <v>2014</v>
      </c>
      <c r="E2" s="18">
        <v>2015</v>
      </c>
      <c r="F2" s="18">
        <v>2016</v>
      </c>
      <c r="G2" s="18">
        <v>2017</v>
      </c>
    </row>
    <row r="3" spans="1:7" ht="31.2" x14ac:dyDescent="0.45">
      <c r="A3" s="13" t="s">
        <v>273</v>
      </c>
      <c r="B3" s="14">
        <v>73372086</v>
      </c>
      <c r="C3" s="14">
        <v>76739916</v>
      </c>
      <c r="D3" s="14">
        <v>82717902</v>
      </c>
      <c r="E3" s="14">
        <v>91814192</v>
      </c>
      <c r="F3" s="14">
        <v>112954566</v>
      </c>
      <c r="G3" s="14">
        <v>113356421</v>
      </c>
    </row>
    <row r="4" spans="1:7" x14ac:dyDescent="0.45">
      <c r="A4" s="61" t="s">
        <v>26</v>
      </c>
      <c r="B4" s="62"/>
      <c r="C4" s="62"/>
      <c r="D4" s="62"/>
      <c r="E4" s="62"/>
      <c r="F4" s="62"/>
      <c r="G4" s="63"/>
    </row>
  </sheetData>
  <mergeCells count="2">
    <mergeCell ref="A1:G1"/>
    <mergeCell ref="A4:G4"/>
  </mergeCells>
  <pageMargins left="0.7" right="0.7" top="0.75" bottom="0.75" header="0.3" footer="0.3"/>
  <pageSetup paperSize="9" scale="71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rightToLeft="1" view="pageBreakPreview" zoomScaleNormal="100" zoomScaleSheetLayoutView="100" workbookViewId="0">
      <selection sqref="A1:F1"/>
    </sheetView>
  </sheetViews>
  <sheetFormatPr defaultColWidth="8.88671875" defaultRowHeight="15.6" x14ac:dyDescent="0.45"/>
  <cols>
    <col min="1" max="1" width="3" style="10" bestFit="1" customWidth="1"/>
    <col min="2" max="2" width="39.88671875" style="10" bestFit="1" customWidth="1"/>
    <col min="3" max="3" width="9.88671875" style="10" bestFit="1" customWidth="1"/>
    <col min="4" max="5" width="9.109375" style="10" bestFit="1" customWidth="1"/>
    <col min="6" max="6" width="9.33203125" style="10" bestFit="1" customWidth="1"/>
    <col min="7" max="16384" width="8.88671875" style="10"/>
  </cols>
  <sheetData>
    <row r="1" spans="1:6" ht="25.95" customHeight="1" x14ac:dyDescent="0.45">
      <c r="A1" s="58" t="s">
        <v>58</v>
      </c>
      <c r="B1" s="59"/>
      <c r="C1" s="59"/>
      <c r="D1" s="59"/>
      <c r="E1" s="59"/>
      <c r="F1" s="60"/>
    </row>
    <row r="2" spans="1:6" x14ac:dyDescent="0.45">
      <c r="A2" s="18" t="s">
        <v>59</v>
      </c>
      <c r="B2" s="18" t="s">
        <v>60</v>
      </c>
      <c r="C2" s="18" t="s">
        <v>61</v>
      </c>
      <c r="D2" s="18" t="s">
        <v>62</v>
      </c>
      <c r="E2" s="18" t="s">
        <v>63</v>
      </c>
      <c r="F2" s="18" t="s">
        <v>64</v>
      </c>
    </row>
    <row r="3" spans="1:6" x14ac:dyDescent="0.45">
      <c r="A3" s="13">
        <v>1</v>
      </c>
      <c r="B3" s="32" t="s">
        <v>65</v>
      </c>
      <c r="C3" s="13" t="s">
        <v>66</v>
      </c>
      <c r="D3" s="13">
        <v>23.92118</v>
      </c>
      <c r="E3" s="13">
        <v>42.948149999999998</v>
      </c>
      <c r="F3" s="13">
        <v>1060</v>
      </c>
    </row>
    <row r="4" spans="1:6" x14ac:dyDescent="0.45">
      <c r="A4" s="22">
        <v>2</v>
      </c>
      <c r="B4" s="33" t="s">
        <v>67</v>
      </c>
      <c r="C4" s="22" t="s">
        <v>68</v>
      </c>
      <c r="D4" s="22">
        <v>22.27948</v>
      </c>
      <c r="E4" s="22">
        <v>46.73319</v>
      </c>
      <c r="F4" s="22">
        <v>567</v>
      </c>
    </row>
    <row r="5" spans="1:6" x14ac:dyDescent="0.45">
      <c r="A5" s="13">
        <v>3</v>
      </c>
      <c r="B5" s="32" t="s">
        <v>69</v>
      </c>
      <c r="C5" s="13" t="s">
        <v>70</v>
      </c>
      <c r="D5" s="13">
        <v>24.556899999999999</v>
      </c>
      <c r="E5" s="13">
        <v>44.474110000000003</v>
      </c>
      <c r="F5" s="13">
        <v>955</v>
      </c>
    </row>
    <row r="6" spans="1:6" x14ac:dyDescent="0.45">
      <c r="A6" s="22">
        <v>4</v>
      </c>
      <c r="B6" s="33" t="s">
        <v>71</v>
      </c>
      <c r="C6" s="22" t="s">
        <v>72</v>
      </c>
      <c r="D6" s="22">
        <v>24.85577</v>
      </c>
      <c r="E6" s="22">
        <v>40.536000000000001</v>
      </c>
      <c r="F6" s="22">
        <v>873</v>
      </c>
    </row>
    <row r="7" spans="1:6" x14ac:dyDescent="0.45">
      <c r="A7" s="13">
        <v>5</v>
      </c>
      <c r="B7" s="32" t="s">
        <v>73</v>
      </c>
      <c r="C7" s="13" t="s">
        <v>74</v>
      </c>
      <c r="D7" s="13">
        <v>19.151969999999999</v>
      </c>
      <c r="E7" s="13">
        <v>41.081110000000002</v>
      </c>
      <c r="F7" s="13">
        <v>20</v>
      </c>
    </row>
    <row r="8" spans="1:6" x14ac:dyDescent="0.45">
      <c r="A8" s="22">
        <v>6</v>
      </c>
      <c r="B8" s="33" t="s">
        <v>75</v>
      </c>
      <c r="C8" s="22" t="s">
        <v>76</v>
      </c>
      <c r="D8" s="22">
        <v>24.906890000000001</v>
      </c>
      <c r="E8" s="22">
        <v>46.397210000000001</v>
      </c>
      <c r="F8" s="22">
        <v>779</v>
      </c>
    </row>
    <row r="9" spans="1:6" x14ac:dyDescent="0.45">
      <c r="A9" s="13">
        <v>7</v>
      </c>
      <c r="B9" s="32" t="s">
        <v>77</v>
      </c>
      <c r="C9" s="13" t="s">
        <v>78</v>
      </c>
      <c r="D9" s="13">
        <v>26.2561</v>
      </c>
      <c r="E9" s="13">
        <v>36.442999999999998</v>
      </c>
      <c r="F9" s="13">
        <v>21</v>
      </c>
    </row>
    <row r="10" spans="1:6" x14ac:dyDescent="0.45">
      <c r="A10" s="22">
        <v>8</v>
      </c>
      <c r="B10" s="33" t="s">
        <v>79</v>
      </c>
      <c r="C10" s="22" t="s">
        <v>80</v>
      </c>
      <c r="D10" s="22">
        <v>27.34103</v>
      </c>
      <c r="E10" s="22">
        <v>35.722949999999997</v>
      </c>
      <c r="F10" s="22">
        <v>45</v>
      </c>
    </row>
    <row r="11" spans="1:6" x14ac:dyDescent="0.45">
      <c r="A11" s="13">
        <v>9</v>
      </c>
      <c r="B11" s="32" t="s">
        <v>81</v>
      </c>
      <c r="C11" s="13" t="s">
        <v>82</v>
      </c>
      <c r="D11" s="13">
        <v>28.33202</v>
      </c>
      <c r="E11" s="13">
        <v>45.957079999999998</v>
      </c>
      <c r="F11" s="13">
        <v>383</v>
      </c>
    </row>
    <row r="12" spans="1:6" ht="31.2" x14ac:dyDescent="0.45">
      <c r="A12" s="22">
        <v>10</v>
      </c>
      <c r="B12" s="33" t="s">
        <v>83</v>
      </c>
      <c r="C12" s="22" t="s">
        <v>84</v>
      </c>
      <c r="D12" s="22">
        <v>24.70814</v>
      </c>
      <c r="E12" s="22">
        <v>46.678959999999996</v>
      </c>
      <c r="F12" s="22">
        <v>668</v>
      </c>
    </row>
    <row r="13" spans="1:6" x14ac:dyDescent="0.45">
      <c r="A13" s="13">
        <v>11</v>
      </c>
      <c r="B13" s="32" t="s">
        <v>85</v>
      </c>
      <c r="C13" s="13" t="s">
        <v>84</v>
      </c>
      <c r="D13" s="13">
        <v>24.529579999999999</v>
      </c>
      <c r="E13" s="13">
        <v>46.436349999999997</v>
      </c>
      <c r="F13" s="13">
        <v>895</v>
      </c>
    </row>
    <row r="14" spans="1:6" x14ac:dyDescent="0.45">
      <c r="A14" s="22">
        <v>12</v>
      </c>
      <c r="B14" s="33" t="s">
        <v>86</v>
      </c>
      <c r="C14" s="22" t="s">
        <v>87</v>
      </c>
      <c r="D14" s="22">
        <v>21.892520000000001</v>
      </c>
      <c r="E14" s="22">
        <v>39.253900000000002</v>
      </c>
      <c r="F14" s="22">
        <v>119</v>
      </c>
    </row>
    <row r="15" spans="1:6" x14ac:dyDescent="0.45">
      <c r="A15" s="13">
        <v>13</v>
      </c>
      <c r="B15" s="32" t="s">
        <v>88</v>
      </c>
      <c r="C15" s="13" t="s">
        <v>89</v>
      </c>
      <c r="D15" s="13">
        <v>21.801169999999999</v>
      </c>
      <c r="E15" s="13">
        <v>39.728540000000002</v>
      </c>
      <c r="F15" s="13">
        <v>245</v>
      </c>
    </row>
    <row r="16" spans="1:6" x14ac:dyDescent="0.45">
      <c r="A16" s="22">
        <v>14</v>
      </c>
      <c r="B16" s="33" t="s">
        <v>90</v>
      </c>
      <c r="C16" s="22" t="s">
        <v>91</v>
      </c>
      <c r="D16" s="22">
        <v>21.496040000000001</v>
      </c>
      <c r="E16" s="22">
        <v>39.24492</v>
      </c>
      <c r="F16" s="22">
        <v>75</v>
      </c>
    </row>
    <row r="17" spans="1:6" x14ac:dyDescent="0.45">
      <c r="A17" s="13">
        <v>15</v>
      </c>
      <c r="B17" s="32" t="s">
        <v>92</v>
      </c>
      <c r="C17" s="13" t="s">
        <v>91</v>
      </c>
      <c r="D17" s="13">
        <v>22.3065</v>
      </c>
      <c r="E17" s="13">
        <v>39.107010000000002</v>
      </c>
      <c r="F17" s="13">
        <v>34</v>
      </c>
    </row>
    <row r="18" spans="1:6" x14ac:dyDescent="0.45">
      <c r="A18" s="22">
        <v>16</v>
      </c>
      <c r="B18" s="33" t="s">
        <v>93</v>
      </c>
      <c r="C18" s="22" t="s">
        <v>94</v>
      </c>
      <c r="D18" s="22">
        <v>26.303550000000001</v>
      </c>
      <c r="E18" s="22">
        <v>50.144120000000001</v>
      </c>
      <c r="F18" s="22">
        <v>75</v>
      </c>
    </row>
    <row r="19" spans="1:6" x14ac:dyDescent="0.45">
      <c r="A19" s="13">
        <v>17</v>
      </c>
      <c r="B19" s="32" t="s">
        <v>95</v>
      </c>
      <c r="C19" s="13" t="s">
        <v>96</v>
      </c>
      <c r="D19" s="13">
        <v>25.346160000000001</v>
      </c>
      <c r="E19" s="13">
        <v>49.595599999999997</v>
      </c>
      <c r="F19" s="13">
        <v>170</v>
      </c>
    </row>
    <row r="20" spans="1:6" x14ac:dyDescent="0.45">
      <c r="A20" s="22">
        <v>18</v>
      </c>
      <c r="B20" s="33" t="s">
        <v>97</v>
      </c>
      <c r="C20" s="22" t="s">
        <v>98</v>
      </c>
      <c r="D20" s="22">
        <v>26.346679999999999</v>
      </c>
      <c r="E20" s="22">
        <v>43.766449999999999</v>
      </c>
      <c r="F20" s="22">
        <v>688</v>
      </c>
    </row>
    <row r="21" spans="1:6" x14ac:dyDescent="0.45">
      <c r="A21" s="13">
        <v>19</v>
      </c>
      <c r="B21" s="32" t="s">
        <v>99</v>
      </c>
      <c r="C21" s="13" t="s">
        <v>100</v>
      </c>
      <c r="D21" s="13">
        <v>16.692097</v>
      </c>
      <c r="E21" s="13">
        <v>42.098767000000002</v>
      </c>
      <c r="F21" s="13">
        <v>16</v>
      </c>
    </row>
    <row r="22" spans="1:6" x14ac:dyDescent="0.45">
      <c r="A22" s="22">
        <v>20</v>
      </c>
      <c r="B22" s="33" t="s">
        <v>101</v>
      </c>
      <c r="C22" s="22" t="s">
        <v>102</v>
      </c>
      <c r="D22" s="22">
        <v>29.28997</v>
      </c>
      <c r="E22" s="22">
        <v>34.930019999999999</v>
      </c>
      <c r="F22" s="22">
        <v>36</v>
      </c>
    </row>
    <row r="23" spans="1:6" x14ac:dyDescent="0.45">
      <c r="A23" s="13">
        <v>21</v>
      </c>
      <c r="B23" s="32" t="s">
        <v>103</v>
      </c>
      <c r="C23" s="13" t="s">
        <v>104</v>
      </c>
      <c r="D23" s="13">
        <v>25.004110000000001</v>
      </c>
      <c r="E23" s="13">
        <v>37.273820000000001</v>
      </c>
      <c r="F23" s="13">
        <v>10</v>
      </c>
    </row>
    <row r="24" spans="1:6" x14ac:dyDescent="0.45">
      <c r="A24" s="22">
        <v>22</v>
      </c>
      <c r="B24" s="33" t="s">
        <v>105</v>
      </c>
      <c r="C24" s="22" t="s">
        <v>48</v>
      </c>
      <c r="D24" s="22">
        <v>26.904199999999999</v>
      </c>
      <c r="E24" s="22">
        <v>49.762740000000001</v>
      </c>
      <c r="F24" s="22">
        <v>89</v>
      </c>
    </row>
    <row r="25" spans="1:6" x14ac:dyDescent="0.45">
      <c r="A25" s="13">
        <v>23</v>
      </c>
      <c r="B25" s="32" t="s">
        <v>106</v>
      </c>
      <c r="C25" s="13" t="s">
        <v>50</v>
      </c>
      <c r="D25" s="13">
        <v>28.48</v>
      </c>
      <c r="E25" s="13">
        <v>48.48</v>
      </c>
      <c r="F25" s="13">
        <v>5</v>
      </c>
    </row>
    <row r="26" spans="1:6" x14ac:dyDescent="0.45">
      <c r="A26" s="22">
        <v>24</v>
      </c>
      <c r="B26" s="33" t="s">
        <v>107</v>
      </c>
      <c r="C26" s="22" t="s">
        <v>108</v>
      </c>
      <c r="D26" s="22">
        <v>21.331</v>
      </c>
      <c r="E26" s="22">
        <v>39.948999999999998</v>
      </c>
      <c r="F26" s="22">
        <v>295</v>
      </c>
    </row>
    <row r="27" spans="1:6" x14ac:dyDescent="0.45">
      <c r="A27" s="13">
        <v>25</v>
      </c>
      <c r="B27" s="32" t="s">
        <v>109</v>
      </c>
      <c r="C27" s="13" t="s">
        <v>110</v>
      </c>
      <c r="D27" s="13">
        <v>25.172789999999999</v>
      </c>
      <c r="E27" s="13">
        <v>45.141979999999997</v>
      </c>
      <c r="F27" s="13">
        <v>804</v>
      </c>
    </row>
    <row r="28" spans="1:6" x14ac:dyDescent="0.45">
      <c r="A28" s="22">
        <v>26</v>
      </c>
      <c r="B28" s="33" t="s">
        <v>111</v>
      </c>
      <c r="C28" s="22" t="s">
        <v>112</v>
      </c>
      <c r="D28" s="22">
        <v>17.475860000000001</v>
      </c>
      <c r="E28" s="22">
        <v>47.086179999999999</v>
      </c>
      <c r="F28" s="22">
        <v>760</v>
      </c>
    </row>
    <row r="29" spans="1:6" x14ac:dyDescent="0.45">
      <c r="A29" s="13">
        <v>27</v>
      </c>
      <c r="B29" s="32" t="s">
        <v>113</v>
      </c>
      <c r="C29" s="13" t="s">
        <v>114</v>
      </c>
      <c r="D29" s="13">
        <v>28.382840000000002</v>
      </c>
      <c r="E29" s="13">
        <v>36.483969999999999</v>
      </c>
      <c r="F29" s="13">
        <v>781</v>
      </c>
    </row>
    <row r="30" spans="1:6" x14ac:dyDescent="0.45">
      <c r="A30" s="22">
        <v>28</v>
      </c>
      <c r="B30" s="33" t="s">
        <v>115</v>
      </c>
      <c r="C30" s="22" t="s">
        <v>116</v>
      </c>
      <c r="D30" s="22">
        <v>21.432780000000001</v>
      </c>
      <c r="E30" s="22">
        <v>40.491729999999997</v>
      </c>
      <c r="F30" s="22">
        <v>1518</v>
      </c>
    </row>
    <row r="31" spans="1:6" x14ac:dyDescent="0.45">
      <c r="A31" s="13">
        <v>29</v>
      </c>
      <c r="B31" s="32" t="s">
        <v>117</v>
      </c>
      <c r="C31" s="13" t="s">
        <v>118</v>
      </c>
      <c r="D31" s="13">
        <v>27.617270000000001</v>
      </c>
      <c r="E31" s="13">
        <v>38.525199999999998</v>
      </c>
      <c r="F31" s="13">
        <v>844</v>
      </c>
    </row>
    <row r="32" spans="1:6" x14ac:dyDescent="0.45">
      <c r="A32" s="22">
        <v>30</v>
      </c>
      <c r="B32" s="33" t="s">
        <v>119</v>
      </c>
      <c r="C32" s="22" t="s">
        <v>120</v>
      </c>
      <c r="D32" s="22">
        <v>25.859400000000001</v>
      </c>
      <c r="E32" s="22">
        <v>45.417999999999999</v>
      </c>
      <c r="F32" s="22">
        <v>718</v>
      </c>
    </row>
    <row r="33" spans="1:6" x14ac:dyDescent="0.45">
      <c r="A33" s="13">
        <v>31</v>
      </c>
      <c r="B33" s="32" t="s">
        <v>121</v>
      </c>
      <c r="C33" s="13" t="s">
        <v>122</v>
      </c>
      <c r="D33" s="13">
        <v>16.960349999999998</v>
      </c>
      <c r="E33" s="13">
        <v>42.545859999999998</v>
      </c>
      <c r="F33" s="13">
        <v>1</v>
      </c>
    </row>
    <row r="34" spans="1:6" x14ac:dyDescent="0.45">
      <c r="A34" s="22">
        <v>32</v>
      </c>
      <c r="B34" s="33" t="s">
        <v>123</v>
      </c>
      <c r="C34" s="22" t="s">
        <v>124</v>
      </c>
      <c r="D34" s="22">
        <v>20.179400000000001</v>
      </c>
      <c r="E34" s="22">
        <v>41.6357</v>
      </c>
      <c r="F34" s="22">
        <v>1680</v>
      </c>
    </row>
    <row r="35" spans="1:6" x14ac:dyDescent="0.45">
      <c r="A35" s="13">
        <v>33</v>
      </c>
      <c r="B35" s="32" t="s">
        <v>125</v>
      </c>
      <c r="C35" s="13" t="s">
        <v>126</v>
      </c>
      <c r="D35" s="13">
        <v>17.774899999999999</v>
      </c>
      <c r="E35" s="13">
        <v>43.175550000000001</v>
      </c>
      <c r="F35" s="13">
        <v>1094</v>
      </c>
    </row>
    <row r="36" spans="1:6" x14ac:dyDescent="0.45">
      <c r="A36" s="22">
        <v>34</v>
      </c>
      <c r="B36" s="33" t="s">
        <v>127</v>
      </c>
      <c r="C36" s="22" t="s">
        <v>128</v>
      </c>
      <c r="D36" s="22">
        <v>17.632280000000002</v>
      </c>
      <c r="E36" s="22">
        <v>44.537350000000004</v>
      </c>
      <c r="F36" s="22">
        <v>1187</v>
      </c>
    </row>
    <row r="37" spans="1:6" x14ac:dyDescent="0.45">
      <c r="A37" s="13">
        <v>35</v>
      </c>
      <c r="B37" s="32" t="s">
        <v>129</v>
      </c>
      <c r="C37" s="13" t="s">
        <v>130</v>
      </c>
      <c r="D37" s="13">
        <v>21.215009999999999</v>
      </c>
      <c r="E37" s="13">
        <v>42.848529999999997</v>
      </c>
      <c r="F37" s="13">
        <v>933</v>
      </c>
    </row>
    <row r="38" spans="1:6" x14ac:dyDescent="0.45">
      <c r="A38" s="22">
        <v>36</v>
      </c>
      <c r="B38" s="33" t="s">
        <v>131</v>
      </c>
      <c r="C38" s="22" t="s">
        <v>132</v>
      </c>
      <c r="D38" s="22">
        <v>29.776340000000001</v>
      </c>
      <c r="E38" s="22">
        <v>40.023180000000004</v>
      </c>
      <c r="F38" s="22">
        <v>680</v>
      </c>
    </row>
    <row r="39" spans="1:6" x14ac:dyDescent="0.45">
      <c r="A39" s="13">
        <v>37</v>
      </c>
      <c r="B39" s="32" t="s">
        <v>133</v>
      </c>
      <c r="C39" s="13" t="s">
        <v>134</v>
      </c>
      <c r="D39" s="13">
        <v>27.39</v>
      </c>
      <c r="E39" s="13">
        <v>41.42</v>
      </c>
      <c r="F39" s="13">
        <v>950</v>
      </c>
    </row>
    <row r="40" spans="1:6" x14ac:dyDescent="0.45">
      <c r="A40" s="22">
        <v>38</v>
      </c>
      <c r="B40" s="33" t="s">
        <v>135</v>
      </c>
      <c r="C40" s="22" t="s">
        <v>136</v>
      </c>
      <c r="D40" s="22">
        <v>31.027999999999999</v>
      </c>
      <c r="E40" s="22">
        <v>40.9056</v>
      </c>
      <c r="F40" s="22">
        <v>570</v>
      </c>
    </row>
    <row r="41" spans="1:6" ht="31.2" x14ac:dyDescent="0.45">
      <c r="A41" s="13">
        <v>39</v>
      </c>
      <c r="B41" s="32" t="s">
        <v>137</v>
      </c>
      <c r="C41" s="13" t="s">
        <v>138</v>
      </c>
      <c r="D41" s="13">
        <v>24.4846</v>
      </c>
      <c r="E41" s="13">
        <v>39.541800000000002</v>
      </c>
      <c r="F41" s="13">
        <v>643</v>
      </c>
    </row>
    <row r="42" spans="1:6" x14ac:dyDescent="0.45">
      <c r="A42" s="22">
        <v>40</v>
      </c>
      <c r="B42" s="33" t="s">
        <v>139</v>
      </c>
      <c r="C42" s="22" t="s">
        <v>140</v>
      </c>
      <c r="D42" s="22">
        <v>18.2227</v>
      </c>
      <c r="E42" s="22">
        <v>42.545999999999999</v>
      </c>
      <c r="F42" s="22">
        <v>2173</v>
      </c>
    </row>
    <row r="43" spans="1:6" x14ac:dyDescent="0.45">
      <c r="A43" s="13">
        <v>41</v>
      </c>
      <c r="B43" s="32" t="s">
        <v>141</v>
      </c>
      <c r="C43" s="13" t="s">
        <v>142</v>
      </c>
      <c r="D43" s="13">
        <v>24.147169999999999</v>
      </c>
      <c r="E43" s="13">
        <v>47.26999</v>
      </c>
      <c r="F43" s="13">
        <v>465</v>
      </c>
    </row>
    <row r="44" spans="1:6" x14ac:dyDescent="0.45">
      <c r="A44" s="22">
        <v>42</v>
      </c>
      <c r="B44" s="33" t="s">
        <v>143</v>
      </c>
      <c r="C44" s="22" t="s">
        <v>84</v>
      </c>
      <c r="D44" s="22">
        <v>24.723590000000002</v>
      </c>
      <c r="E44" s="22">
        <v>46.616390000000003</v>
      </c>
      <c r="F44" s="22">
        <v>688</v>
      </c>
    </row>
    <row r="45" spans="1:6" x14ac:dyDescent="0.45">
      <c r="A45" s="13">
        <v>43</v>
      </c>
      <c r="B45" s="32" t="s">
        <v>144</v>
      </c>
      <c r="C45" s="13" t="s">
        <v>145</v>
      </c>
      <c r="D45" s="13">
        <v>26.394950000000001</v>
      </c>
      <c r="E45" s="13">
        <v>50.188720000000004</v>
      </c>
      <c r="F45" s="13">
        <v>28</v>
      </c>
    </row>
    <row r="46" spans="1:6" x14ac:dyDescent="0.45">
      <c r="A46" s="22">
        <v>44</v>
      </c>
      <c r="B46" s="33" t="s">
        <v>146</v>
      </c>
      <c r="C46" s="22" t="s">
        <v>53</v>
      </c>
      <c r="D46" s="22">
        <v>23.986499999999999</v>
      </c>
      <c r="E46" s="22">
        <v>38.204599999999999</v>
      </c>
      <c r="F46" s="22">
        <v>17</v>
      </c>
    </row>
    <row r="47" spans="1:6" x14ac:dyDescent="0.45">
      <c r="A47" s="13">
        <v>45</v>
      </c>
      <c r="B47" s="32" t="s">
        <v>147</v>
      </c>
      <c r="C47" s="13" t="s">
        <v>148</v>
      </c>
      <c r="D47" s="13">
        <v>20.43008</v>
      </c>
      <c r="E47" s="13">
        <v>44.894329999999997</v>
      </c>
      <c r="F47" s="13">
        <v>671</v>
      </c>
    </row>
    <row r="48" spans="1:6" x14ac:dyDescent="0.45">
      <c r="A48" s="22">
        <v>46</v>
      </c>
      <c r="B48" s="33" t="s">
        <v>149</v>
      </c>
      <c r="C48" s="22" t="s">
        <v>84</v>
      </c>
      <c r="D48" s="22">
        <v>24.850660000000001</v>
      </c>
      <c r="E48" s="22">
        <v>46.718330000000002</v>
      </c>
      <c r="F48" s="22">
        <v>633</v>
      </c>
    </row>
    <row r="49" spans="1:6" ht="17.399999999999999" x14ac:dyDescent="0.45">
      <c r="A49" s="73" t="s">
        <v>194</v>
      </c>
      <c r="B49" s="74"/>
      <c r="C49" s="74"/>
      <c r="D49" s="74"/>
      <c r="E49" s="74"/>
      <c r="F49" s="74"/>
    </row>
  </sheetData>
  <mergeCells count="2">
    <mergeCell ref="A1:F1"/>
    <mergeCell ref="A49:F49"/>
  </mergeCells>
  <pageMargins left="0.7" right="0.7" top="0.75" bottom="0.75" header="0.3" footer="0.3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rightToLeft="1" view="pageBreakPreview" zoomScaleNormal="120" zoomScaleSheetLayoutView="100" workbookViewId="0">
      <selection sqref="A1:A3"/>
    </sheetView>
  </sheetViews>
  <sheetFormatPr defaultColWidth="8.88671875" defaultRowHeight="15.6" x14ac:dyDescent="0.45"/>
  <cols>
    <col min="1" max="1" width="7.88671875" style="10" customWidth="1"/>
    <col min="2" max="2" width="40.33203125" style="10" bestFit="1" customWidth="1"/>
    <col min="3" max="3" width="7.33203125" style="10" customWidth="1"/>
    <col min="4" max="4" width="11.109375" style="10" customWidth="1"/>
    <col min="5" max="5" width="9.6640625" style="10" bestFit="1" customWidth="1"/>
    <col min="6" max="6" width="9.6640625" style="10" customWidth="1"/>
    <col min="7" max="7" width="10.6640625" style="10" customWidth="1"/>
    <col min="8" max="16384" width="8.88671875" style="10"/>
  </cols>
  <sheetData>
    <row r="1" spans="1:7" x14ac:dyDescent="0.45">
      <c r="A1" s="78" t="s">
        <v>151</v>
      </c>
      <c r="B1" s="78" t="s">
        <v>60</v>
      </c>
      <c r="C1" s="79" t="s">
        <v>152</v>
      </c>
      <c r="D1" s="80"/>
      <c r="E1" s="80"/>
      <c r="F1" s="80"/>
      <c r="G1" s="81"/>
    </row>
    <row r="2" spans="1:7" x14ac:dyDescent="0.45">
      <c r="A2" s="78"/>
      <c r="B2" s="78"/>
      <c r="C2" s="82"/>
      <c r="D2" s="83"/>
      <c r="E2" s="83"/>
      <c r="F2" s="83"/>
      <c r="G2" s="84"/>
    </row>
    <row r="3" spans="1:7" x14ac:dyDescent="0.45">
      <c r="A3" s="78"/>
      <c r="B3" s="78"/>
      <c r="C3" s="18">
        <v>2013</v>
      </c>
      <c r="D3" s="18">
        <v>2014</v>
      </c>
      <c r="E3" s="18">
        <v>2015</v>
      </c>
      <c r="F3" s="18">
        <v>2016</v>
      </c>
      <c r="G3" s="18">
        <v>2017</v>
      </c>
    </row>
    <row r="4" spans="1:7" x14ac:dyDescent="0.45">
      <c r="A4" s="78" t="s">
        <v>153</v>
      </c>
      <c r="B4" s="30" t="s">
        <v>154</v>
      </c>
      <c r="C4" s="13">
        <v>5866</v>
      </c>
      <c r="D4" s="13">
        <v>6382</v>
      </c>
      <c r="E4" s="13">
        <v>6297</v>
      </c>
      <c r="F4" s="13">
        <v>6633</v>
      </c>
      <c r="G4" s="13">
        <v>6045</v>
      </c>
    </row>
    <row r="5" spans="1:7" x14ac:dyDescent="0.45">
      <c r="A5" s="78"/>
      <c r="B5" s="31" t="s">
        <v>155</v>
      </c>
      <c r="C5" s="22">
        <v>6189</v>
      </c>
      <c r="D5" s="22">
        <v>6507</v>
      </c>
      <c r="E5" s="22">
        <v>6411</v>
      </c>
      <c r="F5" s="22">
        <v>6584</v>
      </c>
      <c r="G5" s="22">
        <v>6197</v>
      </c>
    </row>
    <row r="6" spans="1:7" x14ac:dyDescent="0.45">
      <c r="A6" s="78"/>
      <c r="B6" s="30" t="s">
        <v>156</v>
      </c>
      <c r="C6" s="13">
        <v>5868</v>
      </c>
      <c r="D6" s="13">
        <v>6371</v>
      </c>
      <c r="E6" s="13">
        <v>6265</v>
      </c>
      <c r="F6" s="13">
        <v>6513</v>
      </c>
      <c r="G6" s="13">
        <v>6699</v>
      </c>
    </row>
    <row r="7" spans="1:7" x14ac:dyDescent="0.45">
      <c r="A7" s="78"/>
      <c r="B7" s="31" t="s">
        <v>75</v>
      </c>
      <c r="C7" s="22">
        <v>6313</v>
      </c>
      <c r="D7" s="22">
        <v>6315</v>
      </c>
      <c r="E7" s="22">
        <v>6059</v>
      </c>
      <c r="F7" s="22">
        <v>6403</v>
      </c>
      <c r="G7" s="22">
        <v>6258</v>
      </c>
    </row>
    <row r="8" spans="1:7" ht="31.2" x14ac:dyDescent="0.45">
      <c r="A8" s="78"/>
      <c r="B8" s="30" t="s">
        <v>157</v>
      </c>
      <c r="C8" s="13">
        <v>6192</v>
      </c>
      <c r="D8" s="13">
        <v>6198</v>
      </c>
      <c r="E8" s="13">
        <v>6022</v>
      </c>
      <c r="F8" s="13">
        <v>6141</v>
      </c>
      <c r="G8" s="13">
        <v>6040</v>
      </c>
    </row>
    <row r="9" spans="1:7" ht="31.2" x14ac:dyDescent="0.45">
      <c r="A9" s="78"/>
      <c r="B9" s="31" t="s">
        <v>83</v>
      </c>
      <c r="C9" s="22">
        <v>6378</v>
      </c>
      <c r="D9" s="22">
        <v>6395</v>
      </c>
      <c r="E9" s="22">
        <v>6304</v>
      </c>
      <c r="F9" s="22">
        <v>6620</v>
      </c>
      <c r="G9" s="22">
        <v>5609</v>
      </c>
    </row>
    <row r="10" spans="1:7" x14ac:dyDescent="0.45">
      <c r="A10" s="78"/>
      <c r="B10" s="30" t="s">
        <v>119</v>
      </c>
      <c r="C10" s="13">
        <v>5617</v>
      </c>
      <c r="D10" s="13">
        <v>6171</v>
      </c>
      <c r="E10" s="13">
        <v>6066</v>
      </c>
      <c r="F10" s="13">
        <v>6273</v>
      </c>
      <c r="G10" s="13">
        <v>5853</v>
      </c>
    </row>
    <row r="11" spans="1:7" x14ac:dyDescent="0.45">
      <c r="A11" s="78"/>
      <c r="B11" s="31" t="s">
        <v>97</v>
      </c>
      <c r="C11" s="22">
        <v>6363</v>
      </c>
      <c r="D11" s="22">
        <v>6126</v>
      </c>
      <c r="E11" s="22">
        <v>5982</v>
      </c>
      <c r="F11" s="22">
        <v>6427</v>
      </c>
      <c r="G11" s="22">
        <v>5286</v>
      </c>
    </row>
    <row r="12" spans="1:7" x14ac:dyDescent="0.45">
      <c r="A12" s="78"/>
      <c r="B12" s="30" t="s">
        <v>143</v>
      </c>
      <c r="C12" s="13" t="s">
        <v>56</v>
      </c>
      <c r="D12" s="13">
        <v>4363</v>
      </c>
      <c r="E12" s="13">
        <v>6046</v>
      </c>
      <c r="F12" s="13">
        <v>6438</v>
      </c>
      <c r="G12" s="13">
        <v>6034</v>
      </c>
    </row>
    <row r="13" spans="1:7" x14ac:dyDescent="0.45">
      <c r="A13" s="78"/>
      <c r="B13" s="31" t="s">
        <v>158</v>
      </c>
      <c r="C13" s="22" t="s">
        <v>56</v>
      </c>
      <c r="D13" s="22">
        <v>6640</v>
      </c>
      <c r="E13" s="22" t="s">
        <v>56</v>
      </c>
      <c r="F13" s="22" t="s">
        <v>56</v>
      </c>
      <c r="G13" s="22" t="s">
        <v>56</v>
      </c>
    </row>
    <row r="14" spans="1:7" x14ac:dyDescent="0.45">
      <c r="A14" s="78"/>
      <c r="B14" s="30" t="s">
        <v>159</v>
      </c>
      <c r="C14" s="13">
        <v>5545</v>
      </c>
      <c r="D14" s="13">
        <v>6087</v>
      </c>
      <c r="E14" s="13">
        <v>5994</v>
      </c>
      <c r="F14" s="13">
        <v>6185</v>
      </c>
      <c r="G14" s="13">
        <v>5536</v>
      </c>
    </row>
    <row r="15" spans="1:7" x14ac:dyDescent="0.45">
      <c r="A15" s="78"/>
      <c r="B15" s="31" t="s">
        <v>109</v>
      </c>
      <c r="C15" s="22">
        <v>5788</v>
      </c>
      <c r="D15" s="22">
        <v>6226</v>
      </c>
      <c r="E15" s="22">
        <v>6138</v>
      </c>
      <c r="F15" s="22">
        <v>6486</v>
      </c>
      <c r="G15" s="22">
        <v>6007</v>
      </c>
    </row>
    <row r="16" spans="1:7" ht="17.399999999999999" x14ac:dyDescent="0.45">
      <c r="A16" s="78" t="s">
        <v>160</v>
      </c>
      <c r="B16" s="78"/>
      <c r="C16" s="34">
        <f>AVERAGE(C4:C15)</f>
        <v>6011.9</v>
      </c>
      <c r="D16" s="34">
        <f>AVERAGE(D4:D15)</f>
        <v>6148.416666666667</v>
      </c>
      <c r="E16" s="34">
        <f>AVERAGE(E4:E15)</f>
        <v>6144</v>
      </c>
      <c r="F16" s="34">
        <v>6427.5545454545463</v>
      </c>
      <c r="G16" s="34">
        <f>AVERAGE(G4:G15)</f>
        <v>5960.363636363636</v>
      </c>
    </row>
    <row r="17" spans="1:11" x14ac:dyDescent="0.45">
      <c r="A17" s="78" t="s">
        <v>161</v>
      </c>
      <c r="B17" s="30" t="s">
        <v>81</v>
      </c>
      <c r="C17" s="13">
        <v>4316</v>
      </c>
      <c r="D17" s="13">
        <v>5923</v>
      </c>
      <c r="E17" s="13">
        <v>5745</v>
      </c>
      <c r="F17" s="13">
        <v>6307</v>
      </c>
      <c r="G17" s="13">
        <v>5784</v>
      </c>
    </row>
    <row r="18" spans="1:11" x14ac:dyDescent="0.45">
      <c r="A18" s="78"/>
      <c r="B18" s="31" t="s">
        <v>93</v>
      </c>
      <c r="C18" s="22">
        <v>5913</v>
      </c>
      <c r="D18" s="22">
        <v>5827</v>
      </c>
      <c r="E18" s="22">
        <v>5491</v>
      </c>
      <c r="F18" s="22">
        <v>5740</v>
      </c>
      <c r="G18" s="22">
        <v>5205</v>
      </c>
    </row>
    <row r="19" spans="1:11" x14ac:dyDescent="0.45">
      <c r="A19" s="78"/>
      <c r="B19" s="30" t="s">
        <v>162</v>
      </c>
      <c r="C19" s="13">
        <v>6060</v>
      </c>
      <c r="D19" s="13">
        <v>6117</v>
      </c>
      <c r="E19" s="13">
        <v>5986</v>
      </c>
      <c r="F19" s="13">
        <v>6203</v>
      </c>
      <c r="G19" s="13">
        <v>5278</v>
      </c>
    </row>
    <row r="20" spans="1:11" x14ac:dyDescent="0.45">
      <c r="A20" s="78"/>
      <c r="B20" s="31" t="s">
        <v>163</v>
      </c>
      <c r="C20" s="22" t="s">
        <v>56</v>
      </c>
      <c r="D20" s="22">
        <v>3728</v>
      </c>
      <c r="E20" s="22">
        <v>5476</v>
      </c>
      <c r="F20" s="22">
        <v>5952</v>
      </c>
      <c r="G20" s="22">
        <v>3949</v>
      </c>
    </row>
    <row r="21" spans="1:11" x14ac:dyDescent="0.45">
      <c r="A21" s="78"/>
      <c r="B21" s="30" t="s">
        <v>164</v>
      </c>
      <c r="C21" s="13">
        <v>4824</v>
      </c>
      <c r="D21" s="13">
        <v>5763</v>
      </c>
      <c r="E21" s="13">
        <v>5616</v>
      </c>
      <c r="F21" s="13">
        <v>5981</v>
      </c>
      <c r="G21" s="13">
        <v>5054</v>
      </c>
    </row>
    <row r="22" spans="1:11" x14ac:dyDescent="0.45">
      <c r="A22" s="78"/>
      <c r="B22" s="31" t="s">
        <v>165</v>
      </c>
      <c r="C22" s="22">
        <v>5863</v>
      </c>
      <c r="D22" s="22">
        <v>5862</v>
      </c>
      <c r="E22" s="22">
        <v>5780</v>
      </c>
      <c r="F22" s="22">
        <v>6097</v>
      </c>
      <c r="G22" s="22">
        <v>4626</v>
      </c>
    </row>
    <row r="23" spans="1:11" ht="17.399999999999999" x14ac:dyDescent="0.45">
      <c r="A23" s="78" t="s">
        <v>166</v>
      </c>
      <c r="B23" s="78"/>
      <c r="C23" s="34">
        <v>5395</v>
      </c>
      <c r="D23" s="34">
        <v>5537</v>
      </c>
      <c r="E23" s="34">
        <v>5682</v>
      </c>
      <c r="F23" s="34">
        <v>6047</v>
      </c>
      <c r="G23" s="34">
        <v>4983</v>
      </c>
    </row>
    <row r="24" spans="1:11" x14ac:dyDescent="0.45">
      <c r="A24" s="78" t="s">
        <v>167</v>
      </c>
      <c r="B24" s="30" t="s">
        <v>111</v>
      </c>
      <c r="C24" s="13">
        <v>6192</v>
      </c>
      <c r="D24" s="13">
        <v>6750</v>
      </c>
      <c r="E24" s="13">
        <v>6682</v>
      </c>
      <c r="F24" s="13">
        <v>6797</v>
      </c>
      <c r="G24" s="13">
        <v>7407</v>
      </c>
    </row>
    <row r="25" spans="1:11" x14ac:dyDescent="0.45">
      <c r="A25" s="78"/>
      <c r="B25" s="31" t="s">
        <v>121</v>
      </c>
      <c r="C25" s="22" t="s">
        <v>56</v>
      </c>
      <c r="D25" s="22">
        <v>4846</v>
      </c>
      <c r="E25" s="22">
        <v>5695</v>
      </c>
      <c r="F25" s="22">
        <v>5710</v>
      </c>
      <c r="G25" s="22">
        <v>4663</v>
      </c>
    </row>
    <row r="26" spans="1:11" x14ac:dyDescent="0.45">
      <c r="A26" s="78"/>
      <c r="B26" s="30" t="s">
        <v>123</v>
      </c>
      <c r="C26" s="13" t="s">
        <v>56</v>
      </c>
      <c r="D26" s="13">
        <v>5065</v>
      </c>
      <c r="E26" s="13">
        <v>6238</v>
      </c>
      <c r="F26" s="13">
        <v>6358</v>
      </c>
      <c r="G26" s="13">
        <v>5034</v>
      </c>
    </row>
    <row r="27" spans="1:11" x14ac:dyDescent="0.45">
      <c r="A27" s="78"/>
      <c r="B27" s="31" t="s">
        <v>168</v>
      </c>
      <c r="C27" s="22" t="s">
        <v>56</v>
      </c>
      <c r="D27" s="22" t="s">
        <v>56</v>
      </c>
      <c r="E27" s="22">
        <v>6163</v>
      </c>
      <c r="F27" s="22">
        <v>6116</v>
      </c>
      <c r="G27" s="22">
        <v>5674</v>
      </c>
      <c r="I27" s="10" t="s">
        <v>150</v>
      </c>
    </row>
    <row r="28" spans="1:11" x14ac:dyDescent="0.45">
      <c r="A28" s="78"/>
      <c r="B28" s="30" t="s">
        <v>169</v>
      </c>
      <c r="C28" s="13">
        <v>5197</v>
      </c>
      <c r="D28" s="13">
        <v>5987</v>
      </c>
      <c r="E28" s="13">
        <v>6034</v>
      </c>
      <c r="F28" s="13">
        <v>5908</v>
      </c>
      <c r="G28" s="13">
        <v>5848</v>
      </c>
    </row>
    <row r="29" spans="1:11" x14ac:dyDescent="0.45">
      <c r="A29" s="78"/>
      <c r="B29" s="31" t="s">
        <v>127</v>
      </c>
      <c r="C29" s="22" t="s">
        <v>56</v>
      </c>
      <c r="D29" s="22">
        <v>6765</v>
      </c>
      <c r="E29" s="22">
        <v>6719</v>
      </c>
      <c r="F29" s="22">
        <v>6773</v>
      </c>
      <c r="G29" s="22">
        <v>6684</v>
      </c>
    </row>
    <row r="30" spans="1:11" x14ac:dyDescent="0.45">
      <c r="A30" s="78"/>
      <c r="B30" s="30" t="s">
        <v>147</v>
      </c>
      <c r="C30" s="13">
        <v>6124</v>
      </c>
      <c r="D30" s="13">
        <v>6569</v>
      </c>
      <c r="E30" s="13">
        <v>6407</v>
      </c>
      <c r="F30" s="13">
        <v>6535</v>
      </c>
      <c r="G30" s="13">
        <v>6211</v>
      </c>
      <c r="K30" s="35"/>
    </row>
    <row r="31" spans="1:11" ht="17.399999999999999" x14ac:dyDescent="0.45">
      <c r="A31" s="78" t="s">
        <v>170</v>
      </c>
      <c r="B31" s="78"/>
      <c r="C31" s="34">
        <f>AVERAGE(C24,C28,C30)</f>
        <v>5837.666666666667</v>
      </c>
      <c r="D31" s="34">
        <f>AVERAGE(D24:D30)</f>
        <v>5997</v>
      </c>
      <c r="E31" s="34">
        <f>AVERAGE(E24:E30)</f>
        <v>6276.8571428571431</v>
      </c>
      <c r="F31" s="34">
        <v>6313.8571428571431</v>
      </c>
      <c r="G31" s="34">
        <f>AVERAGE(G24:G30)</f>
        <v>5931.5714285714284</v>
      </c>
      <c r="K31" s="35"/>
    </row>
    <row r="32" spans="1:11" x14ac:dyDescent="0.45">
      <c r="A32" s="78" t="s">
        <v>171</v>
      </c>
      <c r="B32" s="30" t="s">
        <v>73</v>
      </c>
      <c r="C32" s="13">
        <v>5190</v>
      </c>
      <c r="D32" s="13">
        <v>5853</v>
      </c>
      <c r="E32" s="13">
        <v>5826</v>
      </c>
      <c r="F32" s="13">
        <v>5819</v>
      </c>
      <c r="G32" s="13">
        <v>5303</v>
      </c>
      <c r="K32" s="35"/>
    </row>
    <row r="33" spans="1:11" x14ac:dyDescent="0.45">
      <c r="A33" s="78"/>
      <c r="B33" s="31" t="s">
        <v>77</v>
      </c>
      <c r="C33" s="22">
        <v>4671</v>
      </c>
      <c r="D33" s="22">
        <v>6157</v>
      </c>
      <c r="E33" s="22">
        <v>6285</v>
      </c>
      <c r="F33" s="22">
        <v>6489</v>
      </c>
      <c r="G33" s="22">
        <v>5909</v>
      </c>
      <c r="K33" s="35"/>
    </row>
    <row r="34" spans="1:11" x14ac:dyDescent="0.45">
      <c r="A34" s="78"/>
      <c r="B34" s="30" t="s">
        <v>129</v>
      </c>
      <c r="C34" s="13" t="s">
        <v>56</v>
      </c>
      <c r="D34" s="13">
        <v>4937</v>
      </c>
      <c r="E34" s="13">
        <v>6264</v>
      </c>
      <c r="F34" s="13">
        <v>6404</v>
      </c>
      <c r="G34" s="13">
        <v>5979</v>
      </c>
      <c r="K34" s="35"/>
    </row>
    <row r="35" spans="1:11" x14ac:dyDescent="0.45">
      <c r="A35" s="78"/>
      <c r="B35" s="31" t="s">
        <v>79</v>
      </c>
      <c r="C35" s="22">
        <v>5556</v>
      </c>
      <c r="D35" s="22">
        <v>6152</v>
      </c>
      <c r="E35" s="22">
        <v>6116</v>
      </c>
      <c r="F35" s="22">
        <v>6359</v>
      </c>
      <c r="G35" s="22">
        <v>6062</v>
      </c>
      <c r="K35" s="35"/>
    </row>
    <row r="36" spans="1:11" x14ac:dyDescent="0.45">
      <c r="A36" s="78"/>
      <c r="B36" s="30" t="s">
        <v>172</v>
      </c>
      <c r="C36" s="13">
        <v>4868</v>
      </c>
      <c r="D36" s="13">
        <v>5960</v>
      </c>
      <c r="E36" s="13">
        <v>5954</v>
      </c>
      <c r="F36" s="13">
        <v>6100</v>
      </c>
      <c r="G36" s="13">
        <v>5386</v>
      </c>
      <c r="K36" s="35"/>
    </row>
    <row r="37" spans="1:11" x14ac:dyDescent="0.45">
      <c r="A37" s="78"/>
      <c r="B37" s="31" t="s">
        <v>173</v>
      </c>
      <c r="C37" s="22">
        <v>6030</v>
      </c>
      <c r="D37" s="22">
        <v>6018</v>
      </c>
      <c r="E37" s="22">
        <v>5937</v>
      </c>
      <c r="F37" s="22">
        <v>6122</v>
      </c>
      <c r="G37" s="22">
        <v>5664</v>
      </c>
      <c r="K37" s="36"/>
    </row>
    <row r="38" spans="1:11" x14ac:dyDescent="0.45">
      <c r="A38" s="78"/>
      <c r="B38" s="30" t="s">
        <v>174</v>
      </c>
      <c r="C38" s="13">
        <v>5978</v>
      </c>
      <c r="D38" s="13">
        <v>5982</v>
      </c>
      <c r="E38" s="13">
        <v>5919</v>
      </c>
      <c r="F38" s="13">
        <v>6119</v>
      </c>
      <c r="G38" s="13">
        <v>5623</v>
      </c>
    </row>
    <row r="39" spans="1:11" x14ac:dyDescent="0.45">
      <c r="A39" s="78"/>
      <c r="B39" s="30" t="s">
        <v>146</v>
      </c>
      <c r="C39" s="13" t="s">
        <v>56</v>
      </c>
      <c r="D39" s="13">
        <v>4226</v>
      </c>
      <c r="E39" s="13">
        <v>6167</v>
      </c>
      <c r="F39" s="13">
        <v>6405</v>
      </c>
      <c r="G39" s="13">
        <v>5765</v>
      </c>
    </row>
    <row r="40" spans="1:11" x14ac:dyDescent="0.45">
      <c r="A40" s="78"/>
      <c r="B40" s="31" t="s">
        <v>71</v>
      </c>
      <c r="C40" s="22">
        <v>5449</v>
      </c>
      <c r="D40" s="22">
        <v>6187</v>
      </c>
      <c r="E40" s="22">
        <v>6145</v>
      </c>
      <c r="F40" s="22">
        <v>6522</v>
      </c>
      <c r="G40" s="22">
        <v>6258</v>
      </c>
    </row>
    <row r="41" spans="1:11" x14ac:dyDescent="0.45">
      <c r="A41" s="78"/>
      <c r="B41" s="30" t="s">
        <v>175</v>
      </c>
      <c r="C41" s="13" t="s">
        <v>56</v>
      </c>
      <c r="D41" s="13" t="s">
        <v>56</v>
      </c>
      <c r="E41" s="13">
        <v>6134</v>
      </c>
      <c r="F41" s="13">
        <v>6385</v>
      </c>
      <c r="G41" s="13">
        <v>5376</v>
      </c>
    </row>
    <row r="42" spans="1:11" x14ac:dyDescent="0.45">
      <c r="A42" s="78"/>
      <c r="B42" s="31" t="s">
        <v>115</v>
      </c>
      <c r="C42" s="22">
        <v>6418</v>
      </c>
      <c r="D42" s="22">
        <v>6341</v>
      </c>
      <c r="E42" s="22">
        <v>6390</v>
      </c>
      <c r="F42" s="22">
        <v>6667</v>
      </c>
      <c r="G42" s="22">
        <v>5671</v>
      </c>
    </row>
    <row r="43" spans="1:11" x14ac:dyDescent="0.45">
      <c r="A43" s="78"/>
      <c r="B43" s="30" t="s">
        <v>176</v>
      </c>
      <c r="C43" s="13" t="s">
        <v>56</v>
      </c>
      <c r="D43" s="13" t="s">
        <v>56</v>
      </c>
      <c r="E43" s="13">
        <v>6057</v>
      </c>
      <c r="F43" s="13">
        <v>6132</v>
      </c>
      <c r="G43" s="13">
        <v>4250</v>
      </c>
    </row>
    <row r="44" spans="1:11" x14ac:dyDescent="0.45">
      <c r="A44" s="78"/>
      <c r="B44" s="31" t="s">
        <v>177</v>
      </c>
      <c r="C44" s="22" t="s">
        <v>56</v>
      </c>
      <c r="D44" s="22">
        <v>5408.8250000000007</v>
      </c>
      <c r="E44" s="22">
        <v>5737.6166666666659</v>
      </c>
      <c r="F44" s="22">
        <v>5746.727272727273</v>
      </c>
      <c r="G44" s="22">
        <v>5632</v>
      </c>
    </row>
    <row r="45" spans="1:11" x14ac:dyDescent="0.45">
      <c r="A45" s="78"/>
      <c r="B45" s="30" t="s">
        <v>90</v>
      </c>
      <c r="C45" s="13">
        <v>5881</v>
      </c>
      <c r="D45" s="13">
        <v>5942</v>
      </c>
      <c r="E45" s="13">
        <v>5855</v>
      </c>
      <c r="F45" s="13">
        <v>6010</v>
      </c>
      <c r="G45" s="13">
        <v>5312</v>
      </c>
    </row>
    <row r="46" spans="1:11" ht="17.399999999999999" x14ac:dyDescent="0.45">
      <c r="A46" s="78" t="s">
        <v>178</v>
      </c>
      <c r="B46" s="78"/>
      <c r="C46" s="34">
        <f>AVERAGE(C32:C33,C35:C38,C40,C42,C45)</f>
        <v>5560.1111111111113</v>
      </c>
      <c r="D46" s="34">
        <f>AVERAGE(D32:D40,D42,D44:D45)</f>
        <v>5763.6520833333334</v>
      </c>
      <c r="E46" s="34">
        <f>AVERAGE(E32:E45)</f>
        <v>6056.1869047619048</v>
      </c>
      <c r="F46" s="34">
        <v>6234.2662337662341</v>
      </c>
      <c r="G46" s="34">
        <f>AVERAGE(G32:G45)</f>
        <v>5585</v>
      </c>
    </row>
    <row r="47" spans="1:11" x14ac:dyDescent="0.45">
      <c r="A47" s="78" t="s">
        <v>179</v>
      </c>
      <c r="B47" s="30" t="s">
        <v>113</v>
      </c>
      <c r="C47" s="13">
        <v>4622</v>
      </c>
      <c r="D47" s="13">
        <v>6326</v>
      </c>
      <c r="E47" s="13">
        <v>6213</v>
      </c>
      <c r="F47" s="13">
        <v>6534</v>
      </c>
      <c r="G47" s="13">
        <v>5992</v>
      </c>
    </row>
    <row r="48" spans="1:11" x14ac:dyDescent="0.45">
      <c r="A48" s="78"/>
      <c r="B48" s="31" t="s">
        <v>131</v>
      </c>
      <c r="C48" s="22" t="s">
        <v>56</v>
      </c>
      <c r="D48" s="22">
        <v>3651</v>
      </c>
      <c r="E48" s="22">
        <v>6076</v>
      </c>
      <c r="F48" s="22">
        <v>6518</v>
      </c>
      <c r="G48" s="22">
        <v>5016</v>
      </c>
    </row>
    <row r="49" spans="1:8" x14ac:dyDescent="0.45">
      <c r="A49" s="78"/>
      <c r="B49" s="30" t="s">
        <v>133</v>
      </c>
      <c r="C49" s="13" t="s">
        <v>56</v>
      </c>
      <c r="D49" s="13" t="s">
        <v>56</v>
      </c>
      <c r="E49" s="13">
        <v>6058</v>
      </c>
      <c r="F49" s="13">
        <v>6480</v>
      </c>
      <c r="G49" s="13">
        <v>5359</v>
      </c>
    </row>
    <row r="50" spans="1:8" x14ac:dyDescent="0.45">
      <c r="A50" s="78"/>
      <c r="B50" s="31" t="s">
        <v>135</v>
      </c>
      <c r="C50" s="22" t="s">
        <v>56</v>
      </c>
      <c r="D50" s="22">
        <v>3411</v>
      </c>
      <c r="E50" s="22">
        <v>5971</v>
      </c>
      <c r="F50" s="22">
        <v>6361</v>
      </c>
      <c r="G50" s="22">
        <v>5392</v>
      </c>
    </row>
    <row r="51" spans="1:8" x14ac:dyDescent="0.45">
      <c r="A51" s="78"/>
      <c r="B51" s="30" t="s">
        <v>180</v>
      </c>
      <c r="C51" s="13">
        <v>5443</v>
      </c>
      <c r="D51" s="13">
        <v>6035</v>
      </c>
      <c r="E51" s="13">
        <v>5955</v>
      </c>
      <c r="F51" s="13">
        <v>6183</v>
      </c>
      <c r="G51" s="13">
        <v>5852</v>
      </c>
    </row>
    <row r="52" spans="1:8" x14ac:dyDescent="0.45">
      <c r="A52" s="78"/>
      <c r="B52" s="31" t="s">
        <v>181</v>
      </c>
      <c r="C52" s="37">
        <v>5231.0750000000007</v>
      </c>
      <c r="D52" s="37">
        <v>6078.2083333333321</v>
      </c>
      <c r="E52" s="37">
        <v>6051.6083333333336</v>
      </c>
      <c r="F52" s="37">
        <v>6334.2545454545461</v>
      </c>
      <c r="G52" s="22">
        <v>6130</v>
      </c>
    </row>
    <row r="53" spans="1:8" x14ac:dyDescent="0.45">
      <c r="A53" s="78"/>
      <c r="B53" s="30" t="s">
        <v>117</v>
      </c>
      <c r="C53" s="13">
        <v>5717</v>
      </c>
      <c r="D53" s="13">
        <v>6331</v>
      </c>
      <c r="E53" s="13">
        <v>6370</v>
      </c>
      <c r="F53" s="13">
        <v>6679</v>
      </c>
      <c r="G53" s="13">
        <v>6447</v>
      </c>
    </row>
    <row r="54" spans="1:8" ht="17.399999999999999" x14ac:dyDescent="0.45">
      <c r="A54" s="78" t="s">
        <v>182</v>
      </c>
      <c r="B54" s="78"/>
      <c r="C54" s="34">
        <f>AVERAGE(C47,C51:C53)</f>
        <v>5253.2687500000002</v>
      </c>
      <c r="D54" s="34">
        <f>AVERAGE(D47:D48,D50:D53)</f>
        <v>5305.3680555555557</v>
      </c>
      <c r="E54" s="34">
        <f>AVERAGE(E47:E53)</f>
        <v>6099.2297619047622</v>
      </c>
      <c r="F54" s="34">
        <v>6441.3220779220783</v>
      </c>
      <c r="G54" s="34">
        <f>AVERAGE(G47:G53)</f>
        <v>5741.1428571428569</v>
      </c>
      <c r="H54" s="38"/>
    </row>
    <row r="55" spans="1:8" ht="17.399999999999999" x14ac:dyDescent="0.45">
      <c r="A55" s="78" t="s">
        <v>183</v>
      </c>
      <c r="B55" s="78"/>
      <c r="C55" s="34">
        <f>AVERAGE(C16,C23,C31,C46,C54)</f>
        <v>5611.5893055555553</v>
      </c>
      <c r="D55" s="34">
        <f>AVERAGE(D16,D23,D31,D46,D54)</f>
        <v>5750.2873611111117</v>
      </c>
      <c r="E55" s="34">
        <f>AVERAGE(E16,E23,E31,E46,E54)</f>
        <v>6051.6547619047615</v>
      </c>
      <c r="F55" s="34">
        <v>6292.7333333333345</v>
      </c>
      <c r="G55" s="34">
        <f>AVERAGE(G16,G23,G31,G46,G54)</f>
        <v>5640.2155844155841</v>
      </c>
    </row>
    <row r="56" spans="1:8" ht="17.399999999999999" x14ac:dyDescent="0.45">
      <c r="A56" s="75" t="s">
        <v>194</v>
      </c>
      <c r="B56" s="76"/>
      <c r="C56" s="76"/>
      <c r="D56" s="76"/>
      <c r="E56" s="76"/>
      <c r="F56" s="76"/>
      <c r="G56" s="77"/>
    </row>
    <row r="57" spans="1:8" ht="17.399999999999999" x14ac:dyDescent="0.45">
      <c r="A57" s="75" t="s">
        <v>195</v>
      </c>
      <c r="B57" s="76"/>
      <c r="C57" s="76"/>
      <c r="D57" s="76"/>
      <c r="E57" s="76"/>
      <c r="F57" s="76"/>
      <c r="G57" s="77"/>
    </row>
    <row r="58" spans="1:8" x14ac:dyDescent="0.45">
      <c r="A58" s="38"/>
    </row>
    <row r="59" spans="1:8" x14ac:dyDescent="0.45">
      <c r="H59" s="26"/>
    </row>
    <row r="60" spans="1:8" x14ac:dyDescent="0.45">
      <c r="H60" s="26"/>
    </row>
    <row r="61" spans="1:8" x14ac:dyDescent="0.45">
      <c r="H61" s="26"/>
    </row>
    <row r="62" spans="1:8" x14ac:dyDescent="0.45">
      <c r="H62" s="26"/>
    </row>
    <row r="63" spans="1:8" x14ac:dyDescent="0.45">
      <c r="H63" s="26"/>
    </row>
    <row r="64" spans="1:8" x14ac:dyDescent="0.45">
      <c r="H64" s="26"/>
    </row>
    <row r="65" spans="8:8" x14ac:dyDescent="0.45">
      <c r="H65" s="26"/>
    </row>
    <row r="66" spans="8:8" x14ac:dyDescent="0.45">
      <c r="H66" s="26"/>
    </row>
    <row r="67" spans="8:8" x14ac:dyDescent="0.45">
      <c r="H67" s="26"/>
    </row>
    <row r="68" spans="8:8" x14ac:dyDescent="0.45">
      <c r="H68" s="26"/>
    </row>
    <row r="69" spans="8:8" x14ac:dyDescent="0.45">
      <c r="H69" s="26"/>
    </row>
    <row r="70" spans="8:8" x14ac:dyDescent="0.45">
      <c r="H70" s="26"/>
    </row>
    <row r="71" spans="8:8" x14ac:dyDescent="0.45">
      <c r="H71" s="26"/>
    </row>
    <row r="72" spans="8:8" x14ac:dyDescent="0.45">
      <c r="H72" s="26"/>
    </row>
    <row r="73" spans="8:8" x14ac:dyDescent="0.45">
      <c r="H73" s="26"/>
    </row>
    <row r="74" spans="8:8" x14ac:dyDescent="0.45">
      <c r="H74" s="26"/>
    </row>
    <row r="75" spans="8:8" x14ac:dyDescent="0.45">
      <c r="H75" s="26"/>
    </row>
    <row r="76" spans="8:8" x14ac:dyDescent="0.45">
      <c r="H76" s="26"/>
    </row>
    <row r="77" spans="8:8" x14ac:dyDescent="0.45">
      <c r="H77" s="26"/>
    </row>
    <row r="78" spans="8:8" x14ac:dyDescent="0.45">
      <c r="H78" s="26"/>
    </row>
    <row r="79" spans="8:8" x14ac:dyDescent="0.45">
      <c r="H79" s="26"/>
    </row>
  </sheetData>
  <mergeCells count="16">
    <mergeCell ref="A1:A3"/>
    <mergeCell ref="B1:B3"/>
    <mergeCell ref="C1:G2"/>
    <mergeCell ref="A4:A15"/>
    <mergeCell ref="A56:G56"/>
    <mergeCell ref="A57:G57"/>
    <mergeCell ref="A31:B31"/>
    <mergeCell ref="A16:B16"/>
    <mergeCell ref="A17:A22"/>
    <mergeCell ref="A23:B23"/>
    <mergeCell ref="A24:A30"/>
    <mergeCell ref="A32:A45"/>
    <mergeCell ref="A46:B46"/>
    <mergeCell ref="A47:A53"/>
    <mergeCell ref="A54:B54"/>
    <mergeCell ref="A55:B55"/>
  </mergeCells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rightToLeft="1" view="pageBreakPreview" zoomScaleNormal="100" zoomScaleSheetLayoutView="100" workbookViewId="0">
      <selection activeCell="C1" sqref="C1:G2"/>
    </sheetView>
  </sheetViews>
  <sheetFormatPr defaultColWidth="9" defaultRowHeight="15.6" x14ac:dyDescent="0.3"/>
  <cols>
    <col min="1" max="1" width="8" style="44" customWidth="1"/>
    <col min="2" max="2" width="28.88671875" style="39" customWidth="1"/>
    <col min="3" max="7" width="10.5546875" style="39" customWidth="1"/>
    <col min="8" max="8" width="6.33203125" style="39" hidden="1" customWidth="1"/>
    <col min="9" max="14" width="9" style="39"/>
    <col min="15" max="15" width="16.6640625" style="39" customWidth="1"/>
    <col min="16" max="16" width="10.88671875" style="39" customWidth="1"/>
    <col min="17" max="17" width="10.6640625" style="39" customWidth="1"/>
    <col min="18" max="18" width="11.33203125" style="39" customWidth="1"/>
    <col min="19" max="19" width="9.33203125" style="39" customWidth="1"/>
    <col min="20" max="16384" width="9" style="39"/>
  </cols>
  <sheetData>
    <row r="1" spans="1:17" x14ac:dyDescent="0.3">
      <c r="A1" s="78" t="s">
        <v>184</v>
      </c>
      <c r="B1" s="78" t="s">
        <v>60</v>
      </c>
      <c r="C1" s="79" t="s">
        <v>272</v>
      </c>
      <c r="D1" s="80"/>
      <c r="E1" s="80"/>
      <c r="F1" s="80"/>
      <c r="G1" s="81"/>
    </row>
    <row r="2" spans="1:17" x14ac:dyDescent="0.3">
      <c r="A2" s="78"/>
      <c r="B2" s="78"/>
      <c r="C2" s="82"/>
      <c r="D2" s="83"/>
      <c r="E2" s="83"/>
      <c r="F2" s="83"/>
      <c r="G2" s="84"/>
    </row>
    <row r="3" spans="1:17" x14ac:dyDescent="0.3">
      <c r="A3" s="78"/>
      <c r="B3" s="78"/>
      <c r="C3" s="18">
        <v>2013</v>
      </c>
      <c r="D3" s="18">
        <v>2014</v>
      </c>
      <c r="E3" s="18">
        <v>2015</v>
      </c>
      <c r="F3" s="18">
        <v>2016</v>
      </c>
      <c r="G3" s="18">
        <v>2017</v>
      </c>
    </row>
    <row r="4" spans="1:17" x14ac:dyDescent="0.3">
      <c r="A4" s="78" t="s">
        <v>153</v>
      </c>
      <c r="B4" s="30" t="s">
        <v>154</v>
      </c>
      <c r="C4" s="13">
        <v>6132</v>
      </c>
      <c r="D4" s="13">
        <v>6134</v>
      </c>
      <c r="E4" s="13">
        <v>5523</v>
      </c>
      <c r="F4" s="13">
        <v>6318</v>
      </c>
      <c r="G4" s="13">
        <v>4722</v>
      </c>
    </row>
    <row r="5" spans="1:17" x14ac:dyDescent="0.3">
      <c r="A5" s="78"/>
      <c r="B5" s="31" t="s">
        <v>185</v>
      </c>
      <c r="C5" s="22">
        <v>5862</v>
      </c>
      <c r="D5" s="22">
        <v>5992</v>
      </c>
      <c r="E5" s="22">
        <v>5405</v>
      </c>
      <c r="F5" s="22">
        <v>5654</v>
      </c>
      <c r="G5" s="22">
        <v>4833</v>
      </c>
    </row>
    <row r="6" spans="1:17" x14ac:dyDescent="0.3">
      <c r="A6" s="78"/>
      <c r="B6" s="30" t="s">
        <v>156</v>
      </c>
      <c r="C6" s="13">
        <v>6073</v>
      </c>
      <c r="D6" s="13">
        <v>6035</v>
      </c>
      <c r="E6" s="13">
        <v>5353</v>
      </c>
      <c r="F6" s="13">
        <v>6213</v>
      </c>
      <c r="G6" s="13">
        <v>4569</v>
      </c>
    </row>
    <row r="7" spans="1:17" x14ac:dyDescent="0.3">
      <c r="A7" s="78"/>
      <c r="B7" s="31" t="s">
        <v>75</v>
      </c>
      <c r="C7" s="22">
        <v>5580</v>
      </c>
      <c r="D7" s="22">
        <v>5967</v>
      </c>
      <c r="E7" s="22">
        <v>5200</v>
      </c>
      <c r="F7" s="22">
        <v>6058</v>
      </c>
      <c r="G7" s="22">
        <v>5595</v>
      </c>
    </row>
    <row r="8" spans="1:17" ht="31.2" x14ac:dyDescent="0.3">
      <c r="A8" s="78"/>
      <c r="B8" s="30" t="s">
        <v>157</v>
      </c>
      <c r="C8" s="13">
        <v>5270</v>
      </c>
      <c r="D8" s="13">
        <v>5746</v>
      </c>
      <c r="E8" s="13">
        <v>4970</v>
      </c>
      <c r="F8" s="13">
        <v>5578</v>
      </c>
      <c r="G8" s="13">
        <v>4808</v>
      </c>
    </row>
    <row r="9" spans="1:17" ht="31.2" x14ac:dyDescent="0.3">
      <c r="A9" s="78"/>
      <c r="B9" s="31" t="s">
        <v>83</v>
      </c>
      <c r="C9" s="22">
        <v>5751</v>
      </c>
      <c r="D9" s="22">
        <v>6176</v>
      </c>
      <c r="E9" s="22">
        <v>5442</v>
      </c>
      <c r="F9" s="22">
        <v>6205</v>
      </c>
      <c r="G9" s="22">
        <v>4293</v>
      </c>
    </row>
    <row r="10" spans="1:17" x14ac:dyDescent="0.3">
      <c r="A10" s="78"/>
      <c r="B10" s="30" t="s">
        <v>119</v>
      </c>
      <c r="C10" s="13">
        <v>5808</v>
      </c>
      <c r="D10" s="13">
        <v>5824</v>
      </c>
      <c r="E10" s="13">
        <v>4885</v>
      </c>
      <c r="F10" s="13">
        <v>5941</v>
      </c>
      <c r="G10" s="13">
        <v>4609</v>
      </c>
    </row>
    <row r="11" spans="1:17" x14ac:dyDescent="0.3">
      <c r="A11" s="78"/>
      <c r="B11" s="31" t="s">
        <v>97</v>
      </c>
      <c r="C11" s="22">
        <v>6382</v>
      </c>
      <c r="D11" s="22">
        <v>6016</v>
      </c>
      <c r="E11" s="22">
        <v>5133</v>
      </c>
      <c r="F11" s="22">
        <v>6257</v>
      </c>
      <c r="G11" s="22">
        <v>3923</v>
      </c>
    </row>
    <row r="12" spans="1:17" x14ac:dyDescent="0.3">
      <c r="A12" s="78"/>
      <c r="B12" s="30" t="s">
        <v>143</v>
      </c>
      <c r="C12" s="13" t="s">
        <v>186</v>
      </c>
      <c r="D12" s="13">
        <v>5229</v>
      </c>
      <c r="E12" s="13">
        <v>4963</v>
      </c>
      <c r="F12" s="13">
        <v>5868</v>
      </c>
      <c r="G12" s="13">
        <v>4613</v>
      </c>
    </row>
    <row r="13" spans="1:17" x14ac:dyDescent="0.3">
      <c r="A13" s="78"/>
      <c r="B13" s="31" t="s">
        <v>158</v>
      </c>
      <c r="C13" s="22" t="s">
        <v>186</v>
      </c>
      <c r="D13" s="22">
        <v>6220</v>
      </c>
      <c r="E13" s="22" t="s">
        <v>186</v>
      </c>
      <c r="F13" s="22" t="s">
        <v>186</v>
      </c>
      <c r="G13" s="22" t="s">
        <v>186</v>
      </c>
    </row>
    <row r="14" spans="1:17" x14ac:dyDescent="0.3">
      <c r="A14" s="78"/>
      <c r="B14" s="30" t="s">
        <v>159</v>
      </c>
      <c r="C14" s="13">
        <v>5598</v>
      </c>
      <c r="D14" s="13">
        <v>5520</v>
      </c>
      <c r="E14" s="13">
        <v>4812</v>
      </c>
      <c r="F14" s="13">
        <v>5407</v>
      </c>
      <c r="G14" s="13">
        <v>4086</v>
      </c>
    </row>
    <row r="15" spans="1:17" x14ac:dyDescent="0.3">
      <c r="A15" s="78"/>
      <c r="B15" s="31" t="s">
        <v>109</v>
      </c>
      <c r="C15" s="22">
        <v>5984</v>
      </c>
      <c r="D15" s="22">
        <v>5873</v>
      </c>
      <c r="E15" s="22">
        <v>5056</v>
      </c>
      <c r="F15" s="22">
        <v>6143</v>
      </c>
      <c r="G15" s="22">
        <v>4637</v>
      </c>
      <c r="Q15" s="40"/>
    </row>
    <row r="16" spans="1:17" ht="17.399999999999999" x14ac:dyDescent="0.3">
      <c r="A16" s="78" t="s">
        <v>160</v>
      </c>
      <c r="B16" s="78"/>
      <c r="C16" s="34">
        <f>AVERAGE(C4:C11,C14:C15)</f>
        <v>5844</v>
      </c>
      <c r="D16" s="34">
        <f>AVERAGE(D4:D15)</f>
        <v>5894.333333333333</v>
      </c>
      <c r="E16" s="34">
        <f>AVERAGE(E4:E12,E14:E15)</f>
        <v>5158.363636363636</v>
      </c>
      <c r="F16" s="34">
        <v>5967.4272727272701</v>
      </c>
      <c r="G16" s="34">
        <f>AVERAGE(G4:G15)</f>
        <v>4608</v>
      </c>
      <c r="H16" s="41"/>
    </row>
    <row r="17" spans="1:8" x14ac:dyDescent="0.3">
      <c r="A17" s="78" t="s">
        <v>161</v>
      </c>
      <c r="B17" s="30" t="s">
        <v>81</v>
      </c>
      <c r="C17" s="13">
        <v>5061</v>
      </c>
      <c r="D17" s="13">
        <v>5760</v>
      </c>
      <c r="E17" s="13">
        <v>4835</v>
      </c>
      <c r="F17" s="13">
        <v>6105</v>
      </c>
      <c r="G17" s="13">
        <v>4819</v>
      </c>
    </row>
    <row r="18" spans="1:8" x14ac:dyDescent="0.3">
      <c r="A18" s="78"/>
      <c r="B18" s="31" t="s">
        <v>93</v>
      </c>
      <c r="C18" s="22">
        <v>5595</v>
      </c>
      <c r="D18" s="22">
        <v>5403</v>
      </c>
      <c r="E18" s="22">
        <v>4654</v>
      </c>
      <c r="F18" s="22">
        <v>5400</v>
      </c>
      <c r="G18" s="22">
        <v>4306</v>
      </c>
    </row>
    <row r="19" spans="1:8" x14ac:dyDescent="0.3">
      <c r="A19" s="78"/>
      <c r="B19" s="30" t="s">
        <v>162</v>
      </c>
      <c r="C19" s="13">
        <v>5370</v>
      </c>
      <c r="D19" s="13">
        <v>5583</v>
      </c>
      <c r="E19" s="13">
        <v>4924</v>
      </c>
      <c r="F19" s="13">
        <v>5565</v>
      </c>
      <c r="G19" s="13">
        <v>3756</v>
      </c>
    </row>
    <row r="20" spans="1:8" x14ac:dyDescent="0.3">
      <c r="A20" s="78"/>
      <c r="B20" s="31" t="s">
        <v>163</v>
      </c>
      <c r="C20" s="22" t="s">
        <v>56</v>
      </c>
      <c r="D20" s="22">
        <v>5454</v>
      </c>
      <c r="E20" s="22">
        <v>4844</v>
      </c>
      <c r="F20" s="22">
        <v>5619.0818181818186</v>
      </c>
      <c r="G20" s="22">
        <v>3608</v>
      </c>
    </row>
    <row r="21" spans="1:8" x14ac:dyDescent="0.3">
      <c r="A21" s="78"/>
      <c r="B21" s="30" t="s">
        <v>164</v>
      </c>
      <c r="C21" s="13">
        <v>5491</v>
      </c>
      <c r="D21" s="13">
        <v>5458</v>
      </c>
      <c r="E21" s="13">
        <v>4781</v>
      </c>
      <c r="F21" s="13">
        <v>5603</v>
      </c>
      <c r="G21" s="13">
        <v>4255</v>
      </c>
    </row>
    <row r="22" spans="1:8" x14ac:dyDescent="0.3">
      <c r="A22" s="78"/>
      <c r="B22" s="31" t="s">
        <v>165</v>
      </c>
      <c r="C22" s="22">
        <v>5594</v>
      </c>
      <c r="D22" s="22">
        <v>5595</v>
      </c>
      <c r="E22" s="22">
        <v>4976</v>
      </c>
      <c r="F22" s="22">
        <v>5701</v>
      </c>
      <c r="G22" s="22">
        <v>3413</v>
      </c>
    </row>
    <row r="23" spans="1:8" ht="17.399999999999999" x14ac:dyDescent="0.3">
      <c r="A23" s="78" t="s">
        <v>166</v>
      </c>
      <c r="B23" s="78"/>
      <c r="C23" s="34">
        <f>AVERAGE(C17:C19,C21:C22)</f>
        <v>5422.2</v>
      </c>
      <c r="D23" s="34">
        <f>AVERAGE(D17:D22)</f>
        <v>5542.166666666667</v>
      </c>
      <c r="E23" s="34">
        <f>AVERAGE(E17:E22)</f>
        <v>4835.666666666667</v>
      </c>
      <c r="F23" s="34">
        <v>5665.5136363636366</v>
      </c>
      <c r="G23" s="34">
        <f>AVERAGE(G17:G22)</f>
        <v>4026.1666666666665</v>
      </c>
      <c r="H23" s="41"/>
    </row>
    <row r="24" spans="1:8" x14ac:dyDescent="0.3">
      <c r="A24" s="78" t="s">
        <v>167</v>
      </c>
      <c r="B24" s="30" t="s">
        <v>111</v>
      </c>
      <c r="C24" s="13">
        <v>7218</v>
      </c>
      <c r="D24" s="13">
        <v>6554</v>
      </c>
      <c r="E24" s="13">
        <v>6207</v>
      </c>
      <c r="F24" s="13">
        <v>6019</v>
      </c>
      <c r="G24" s="13">
        <v>5516</v>
      </c>
    </row>
    <row r="25" spans="1:8" x14ac:dyDescent="0.3">
      <c r="A25" s="78"/>
      <c r="B25" s="31" t="s">
        <v>121</v>
      </c>
      <c r="C25" s="22" t="s">
        <v>186</v>
      </c>
      <c r="D25" s="22">
        <v>4929</v>
      </c>
      <c r="E25" s="22">
        <v>3996</v>
      </c>
      <c r="F25" s="22">
        <v>3852</v>
      </c>
      <c r="G25" s="22">
        <v>3692</v>
      </c>
    </row>
    <row r="26" spans="1:8" x14ac:dyDescent="0.3">
      <c r="A26" s="78"/>
      <c r="B26" s="30" t="s">
        <v>123</v>
      </c>
      <c r="C26" s="13" t="s">
        <v>186</v>
      </c>
      <c r="D26" s="13">
        <v>7190</v>
      </c>
      <c r="E26" s="13">
        <v>5891</v>
      </c>
      <c r="F26" s="13">
        <v>6029</v>
      </c>
      <c r="G26" s="13">
        <v>5872</v>
      </c>
    </row>
    <row r="27" spans="1:8" x14ac:dyDescent="0.3">
      <c r="A27" s="78"/>
      <c r="B27" s="31" t="s">
        <v>168</v>
      </c>
      <c r="C27" s="22" t="s">
        <v>186</v>
      </c>
      <c r="D27" s="22" t="s">
        <v>186</v>
      </c>
      <c r="E27" s="22">
        <v>5559</v>
      </c>
      <c r="F27" s="22">
        <v>5747</v>
      </c>
      <c r="G27" s="22">
        <v>5475</v>
      </c>
    </row>
    <row r="28" spans="1:8" x14ac:dyDescent="0.3">
      <c r="A28" s="78"/>
      <c r="B28" s="30" t="s">
        <v>169</v>
      </c>
      <c r="C28" s="13">
        <v>6806</v>
      </c>
      <c r="D28" s="13">
        <v>5279</v>
      </c>
      <c r="E28" s="13">
        <v>5135</v>
      </c>
      <c r="F28" s="13">
        <v>4907</v>
      </c>
      <c r="G28" s="13">
        <v>5068</v>
      </c>
    </row>
    <row r="29" spans="1:8" x14ac:dyDescent="0.3">
      <c r="A29" s="78"/>
      <c r="B29" s="31" t="s">
        <v>127</v>
      </c>
      <c r="C29" s="22" t="s">
        <v>186</v>
      </c>
      <c r="D29" s="22">
        <v>6448</v>
      </c>
      <c r="E29" s="22">
        <v>6100</v>
      </c>
      <c r="F29" s="22">
        <v>5967</v>
      </c>
      <c r="G29" s="22">
        <v>5780</v>
      </c>
    </row>
    <row r="30" spans="1:8" x14ac:dyDescent="0.3">
      <c r="A30" s="78"/>
      <c r="B30" s="30" t="s">
        <v>147</v>
      </c>
      <c r="C30" s="13">
        <v>6290</v>
      </c>
      <c r="D30" s="13">
        <v>6083</v>
      </c>
      <c r="E30" s="13">
        <v>5568</v>
      </c>
      <c r="F30" s="13">
        <v>5672</v>
      </c>
      <c r="G30" s="13">
        <v>4814</v>
      </c>
    </row>
    <row r="31" spans="1:8" ht="17.399999999999999" x14ac:dyDescent="0.3">
      <c r="A31" s="78" t="s">
        <v>170</v>
      </c>
      <c r="B31" s="78"/>
      <c r="C31" s="34">
        <f>AVERAGE(C24:C30)</f>
        <v>6771.333333333333</v>
      </c>
      <c r="D31" s="34">
        <f>AVERAGE(D24:D30)</f>
        <v>6080.5</v>
      </c>
      <c r="E31" s="34">
        <f>AVERAGE(E24:E30)</f>
        <v>5493.7142857142853</v>
      </c>
      <c r="F31" s="34">
        <v>5456.1428571428569</v>
      </c>
      <c r="G31" s="34">
        <f>AVERAGE(G24:G30)</f>
        <v>5173.8571428571431</v>
      </c>
      <c r="H31" s="41"/>
    </row>
    <row r="32" spans="1:8" x14ac:dyDescent="0.3">
      <c r="A32" s="78" t="s">
        <v>171</v>
      </c>
      <c r="B32" s="30" t="s">
        <v>73</v>
      </c>
      <c r="C32" s="13">
        <v>4459</v>
      </c>
      <c r="D32" s="13">
        <v>4512</v>
      </c>
      <c r="E32" s="13">
        <v>4242</v>
      </c>
      <c r="F32" s="13">
        <v>4220</v>
      </c>
      <c r="G32" s="13">
        <v>3746</v>
      </c>
    </row>
    <row r="33" spans="1:8" x14ac:dyDescent="0.3">
      <c r="A33" s="78"/>
      <c r="B33" s="31" t="s">
        <v>187</v>
      </c>
      <c r="C33" s="22">
        <v>6259</v>
      </c>
      <c r="D33" s="22">
        <v>6961</v>
      </c>
      <c r="E33" s="22">
        <v>6522</v>
      </c>
      <c r="F33" s="22">
        <v>7096</v>
      </c>
      <c r="G33" s="22">
        <v>6137</v>
      </c>
    </row>
    <row r="34" spans="1:8" x14ac:dyDescent="0.3">
      <c r="A34" s="78"/>
      <c r="B34" s="30" t="s">
        <v>129</v>
      </c>
      <c r="C34" s="13" t="s">
        <v>186</v>
      </c>
      <c r="D34" s="13">
        <v>6857</v>
      </c>
      <c r="E34" s="13">
        <v>5381</v>
      </c>
      <c r="F34" s="13">
        <v>5689</v>
      </c>
      <c r="G34" s="13">
        <v>4150</v>
      </c>
    </row>
    <row r="35" spans="1:8" x14ac:dyDescent="0.3">
      <c r="A35" s="78"/>
      <c r="B35" s="31" t="s">
        <v>79</v>
      </c>
      <c r="C35" s="22">
        <v>7009</v>
      </c>
      <c r="D35" s="22">
        <v>7249</v>
      </c>
      <c r="E35" s="22">
        <v>6739</v>
      </c>
      <c r="F35" s="22">
        <v>7204</v>
      </c>
      <c r="G35" s="22">
        <v>6664</v>
      </c>
    </row>
    <row r="36" spans="1:8" x14ac:dyDescent="0.3">
      <c r="A36" s="78"/>
      <c r="B36" s="30" t="s">
        <v>172</v>
      </c>
      <c r="C36" s="13">
        <v>5328</v>
      </c>
      <c r="D36" s="13">
        <v>5330</v>
      </c>
      <c r="E36" s="13">
        <v>4903</v>
      </c>
      <c r="F36" s="13">
        <v>5201</v>
      </c>
      <c r="G36" s="13">
        <v>4137</v>
      </c>
    </row>
    <row r="37" spans="1:8" x14ac:dyDescent="0.3">
      <c r="A37" s="78"/>
      <c r="B37" s="31" t="s">
        <v>173</v>
      </c>
      <c r="C37" s="22">
        <v>5339</v>
      </c>
      <c r="D37" s="22">
        <v>5387</v>
      </c>
      <c r="E37" s="22">
        <v>4839</v>
      </c>
      <c r="F37" s="22">
        <v>5232</v>
      </c>
      <c r="G37" s="22">
        <v>4402</v>
      </c>
    </row>
    <row r="38" spans="1:8" x14ac:dyDescent="0.3">
      <c r="A38" s="78"/>
      <c r="B38" s="30" t="s">
        <v>174</v>
      </c>
      <c r="C38" s="13">
        <v>5385</v>
      </c>
      <c r="D38" s="13">
        <v>5472</v>
      </c>
      <c r="E38" s="13">
        <v>5006</v>
      </c>
      <c r="F38" s="13">
        <v>5325</v>
      </c>
      <c r="G38" s="13">
        <v>4510</v>
      </c>
    </row>
    <row r="39" spans="1:8" x14ac:dyDescent="0.3">
      <c r="A39" s="78"/>
      <c r="B39" s="30" t="s">
        <v>146</v>
      </c>
      <c r="C39" s="13" t="s">
        <v>186</v>
      </c>
      <c r="D39" s="13">
        <v>5311</v>
      </c>
      <c r="E39" s="13">
        <v>5741</v>
      </c>
      <c r="F39" s="13">
        <v>6130</v>
      </c>
      <c r="G39" s="13">
        <v>5098</v>
      </c>
    </row>
    <row r="40" spans="1:8" x14ac:dyDescent="0.3">
      <c r="A40" s="78"/>
      <c r="B40" s="31" t="s">
        <v>71</v>
      </c>
      <c r="C40" s="22">
        <v>6438</v>
      </c>
      <c r="D40" s="22">
        <v>6242</v>
      </c>
      <c r="E40" s="22">
        <v>5618</v>
      </c>
      <c r="F40" s="22">
        <v>6490</v>
      </c>
      <c r="G40" s="22">
        <v>5595</v>
      </c>
    </row>
    <row r="41" spans="1:8" x14ac:dyDescent="0.3">
      <c r="A41" s="78"/>
      <c r="B41" s="30" t="s">
        <v>175</v>
      </c>
      <c r="C41" s="13" t="s">
        <v>186</v>
      </c>
      <c r="D41" s="13" t="s">
        <v>186</v>
      </c>
      <c r="E41" s="13">
        <v>5353</v>
      </c>
      <c r="F41" s="13">
        <v>6368</v>
      </c>
      <c r="G41" s="13">
        <v>4889</v>
      </c>
    </row>
    <row r="42" spans="1:8" x14ac:dyDescent="0.3">
      <c r="A42" s="78"/>
      <c r="B42" s="31" t="s">
        <v>115</v>
      </c>
      <c r="C42" s="22">
        <v>6382</v>
      </c>
      <c r="D42" s="22">
        <v>6290</v>
      </c>
      <c r="E42" s="22">
        <v>6166</v>
      </c>
      <c r="F42" s="22">
        <v>6470</v>
      </c>
      <c r="G42" s="22">
        <v>5202</v>
      </c>
    </row>
    <row r="43" spans="1:8" x14ac:dyDescent="0.3">
      <c r="A43" s="78"/>
      <c r="B43" s="30" t="s">
        <v>176</v>
      </c>
      <c r="C43" s="13" t="s">
        <v>186</v>
      </c>
      <c r="D43" s="13" t="s">
        <v>186</v>
      </c>
      <c r="E43" s="13">
        <v>4637</v>
      </c>
      <c r="F43" s="13">
        <v>5024</v>
      </c>
      <c r="G43" s="13">
        <v>4531</v>
      </c>
    </row>
    <row r="44" spans="1:8" x14ac:dyDescent="0.3">
      <c r="A44" s="78"/>
      <c r="B44" s="31" t="s">
        <v>177</v>
      </c>
      <c r="C44" s="22" t="s">
        <v>56</v>
      </c>
      <c r="D44" s="22">
        <v>4774</v>
      </c>
      <c r="E44" s="22">
        <v>4015</v>
      </c>
      <c r="F44" s="22">
        <v>3933</v>
      </c>
      <c r="G44" s="22">
        <v>3920</v>
      </c>
    </row>
    <row r="45" spans="1:8" x14ac:dyDescent="0.3">
      <c r="A45" s="78"/>
      <c r="B45" s="30" t="s">
        <v>188</v>
      </c>
      <c r="C45" s="13">
        <v>5017</v>
      </c>
      <c r="D45" s="13">
        <v>5217</v>
      </c>
      <c r="E45" s="13">
        <v>4707</v>
      </c>
      <c r="F45" s="13">
        <v>4979</v>
      </c>
      <c r="G45" s="13">
        <v>4070</v>
      </c>
    </row>
    <row r="46" spans="1:8" ht="17.399999999999999" x14ac:dyDescent="0.3">
      <c r="A46" s="78" t="s">
        <v>178</v>
      </c>
      <c r="B46" s="78"/>
      <c r="C46" s="34">
        <f>AVERAGE(C32:C33,C35:C36,C37:C38,C40,C42,C45)</f>
        <v>5735.1111111111113</v>
      </c>
      <c r="D46" s="34">
        <f>AVERAGE(D32:D40,D42,D44:D45)</f>
        <v>5800.166666666667</v>
      </c>
      <c r="E46" s="34">
        <f>AVERAGE(E32:E45)</f>
        <v>5276.3571428571431</v>
      </c>
      <c r="F46" s="34">
        <v>5668.6428571428569</v>
      </c>
      <c r="G46" s="34">
        <f>AVERAGE(G32:G45)</f>
        <v>4789.3571428571431</v>
      </c>
      <c r="H46" s="41"/>
    </row>
    <row r="47" spans="1:8" x14ac:dyDescent="0.3">
      <c r="A47" s="78" t="s">
        <v>179</v>
      </c>
      <c r="B47" s="30" t="s">
        <v>113</v>
      </c>
      <c r="C47" s="13">
        <v>6306</v>
      </c>
      <c r="D47" s="13">
        <v>7440</v>
      </c>
      <c r="E47" s="13">
        <v>6871</v>
      </c>
      <c r="F47" s="13">
        <v>7544</v>
      </c>
      <c r="G47" s="13">
        <v>6747</v>
      </c>
    </row>
    <row r="48" spans="1:8" x14ac:dyDescent="0.3">
      <c r="A48" s="78"/>
      <c r="B48" s="31" t="s">
        <v>131</v>
      </c>
      <c r="C48" s="22" t="s">
        <v>186</v>
      </c>
      <c r="D48" s="22">
        <v>5174</v>
      </c>
      <c r="E48" s="22">
        <v>6189</v>
      </c>
      <c r="F48" s="22">
        <v>7135</v>
      </c>
      <c r="G48" s="22">
        <v>5062</v>
      </c>
    </row>
    <row r="49" spans="1:9" x14ac:dyDescent="0.3">
      <c r="A49" s="78"/>
      <c r="B49" s="30" t="s">
        <v>133</v>
      </c>
      <c r="C49" s="13" t="s">
        <v>186</v>
      </c>
      <c r="D49" s="13" t="s">
        <v>186</v>
      </c>
      <c r="E49" s="13">
        <v>5751</v>
      </c>
      <c r="F49" s="13">
        <v>6883</v>
      </c>
      <c r="G49" s="13">
        <v>4884</v>
      </c>
    </row>
    <row r="50" spans="1:9" x14ac:dyDescent="0.3">
      <c r="A50" s="78"/>
      <c r="B50" s="31" t="s">
        <v>135</v>
      </c>
      <c r="C50" s="22" t="s">
        <v>186</v>
      </c>
      <c r="D50" s="22">
        <v>4856</v>
      </c>
      <c r="E50" s="22">
        <v>6122</v>
      </c>
      <c r="F50" s="22">
        <v>6903</v>
      </c>
      <c r="G50" s="22">
        <v>5366</v>
      </c>
    </row>
    <row r="51" spans="1:9" x14ac:dyDescent="0.3">
      <c r="A51" s="78"/>
      <c r="B51" s="30" t="s">
        <v>180</v>
      </c>
      <c r="C51" s="13">
        <v>6845</v>
      </c>
      <c r="D51" s="13">
        <v>7123</v>
      </c>
      <c r="E51" s="13">
        <v>6638</v>
      </c>
      <c r="F51" s="13">
        <v>7048</v>
      </c>
      <c r="G51" s="13">
        <v>6611</v>
      </c>
    </row>
    <row r="52" spans="1:9" x14ac:dyDescent="0.3">
      <c r="A52" s="78"/>
      <c r="B52" s="31" t="s">
        <v>181</v>
      </c>
      <c r="C52" s="37">
        <v>6384.0999999999995</v>
      </c>
      <c r="D52" s="37">
        <v>6426.7249999999995</v>
      </c>
      <c r="E52" s="37">
        <v>6074.25</v>
      </c>
      <c r="F52" s="37">
        <v>6499.4363636363623</v>
      </c>
      <c r="G52" s="22">
        <v>6083</v>
      </c>
    </row>
    <row r="53" spans="1:9" x14ac:dyDescent="0.3">
      <c r="A53" s="78"/>
      <c r="B53" s="30" t="s">
        <v>117</v>
      </c>
      <c r="C53" s="13">
        <v>6989</v>
      </c>
      <c r="D53" s="13">
        <v>7179</v>
      </c>
      <c r="E53" s="13">
        <v>6676</v>
      </c>
      <c r="F53" s="13">
        <v>7436</v>
      </c>
      <c r="G53" s="13">
        <v>6780</v>
      </c>
    </row>
    <row r="54" spans="1:9" ht="17.399999999999999" x14ac:dyDescent="0.3">
      <c r="A54" s="78" t="s">
        <v>189</v>
      </c>
      <c r="B54" s="78"/>
      <c r="C54" s="34">
        <f>AVERAGE(C47,C51:C53)</f>
        <v>6631.0249999999996</v>
      </c>
      <c r="D54" s="34">
        <f>AVERAGE(D47:D48,D50:D53)</f>
        <v>6366.4541666666664</v>
      </c>
      <c r="E54" s="34">
        <f>AVERAGE(E47:E53)</f>
        <v>6331.6071428571431</v>
      </c>
      <c r="F54" s="34">
        <v>7064.062337662338</v>
      </c>
      <c r="G54" s="34">
        <f>AVERAGE(G47:G53)</f>
        <v>5933.2857142857147</v>
      </c>
      <c r="H54" s="42"/>
    </row>
    <row r="55" spans="1:9" ht="17.399999999999999" x14ac:dyDescent="0.3">
      <c r="A55" s="78" t="s">
        <v>190</v>
      </c>
      <c r="B55" s="78"/>
      <c r="C55" s="34">
        <f>AVERAGE(C16,C23,C31,C46,C54)</f>
        <v>6080.7338888888889</v>
      </c>
      <c r="D55" s="34">
        <f>AVERAGE(D16,D23,D31,D46,D54)</f>
        <v>5936.7241666666669</v>
      </c>
      <c r="E55" s="34">
        <f>AVERAGE(E16,E23,E31,E46,E54)</f>
        <v>5419.1417748917756</v>
      </c>
      <c r="F55" s="34">
        <v>5964.3577922077911</v>
      </c>
      <c r="G55" s="34">
        <f>AVERAGE(G16,G23,G31,G46,G54)</f>
        <v>4906.1333333333332</v>
      </c>
    </row>
    <row r="56" spans="1:9" ht="17.399999999999999" x14ac:dyDescent="0.3">
      <c r="A56" s="73" t="s">
        <v>194</v>
      </c>
      <c r="B56" s="74"/>
      <c r="C56" s="74"/>
      <c r="D56" s="74"/>
      <c r="E56" s="74"/>
      <c r="F56" s="74"/>
      <c r="G56" s="85"/>
    </row>
    <row r="57" spans="1:9" ht="17.399999999999999" x14ac:dyDescent="0.3">
      <c r="A57" s="73" t="s">
        <v>195</v>
      </c>
      <c r="B57" s="74"/>
      <c r="C57" s="74"/>
      <c r="D57" s="74"/>
      <c r="E57" s="74"/>
      <c r="F57" s="74"/>
      <c r="G57" s="85"/>
    </row>
    <row r="58" spans="1:9" x14ac:dyDescent="0.3">
      <c r="A58" s="41"/>
    </row>
    <row r="60" spans="1:9" x14ac:dyDescent="0.3">
      <c r="A60" s="39"/>
      <c r="I60" s="43"/>
    </row>
    <row r="61" spans="1:9" x14ac:dyDescent="0.3">
      <c r="A61" s="39"/>
      <c r="I61" s="43"/>
    </row>
    <row r="62" spans="1:9" x14ac:dyDescent="0.3">
      <c r="A62" s="39"/>
      <c r="I62" s="43"/>
    </row>
    <row r="63" spans="1:9" x14ac:dyDescent="0.3">
      <c r="A63" s="39"/>
      <c r="I63" s="43"/>
    </row>
    <row r="64" spans="1:9" x14ac:dyDescent="0.3">
      <c r="A64" s="39"/>
      <c r="I64" s="43"/>
    </row>
    <row r="65" spans="1:9" x14ac:dyDescent="0.3">
      <c r="A65" s="39"/>
      <c r="I65" s="43"/>
    </row>
    <row r="66" spans="1:9" x14ac:dyDescent="0.3">
      <c r="A66" s="39"/>
      <c r="I66" s="43"/>
    </row>
    <row r="67" spans="1:9" x14ac:dyDescent="0.3">
      <c r="A67" s="39"/>
      <c r="I67" s="43"/>
    </row>
    <row r="68" spans="1:9" x14ac:dyDescent="0.3">
      <c r="A68" s="39"/>
      <c r="I68" s="43"/>
    </row>
    <row r="69" spans="1:9" x14ac:dyDescent="0.3">
      <c r="A69" s="39"/>
      <c r="I69" s="43"/>
    </row>
    <row r="70" spans="1:9" x14ac:dyDescent="0.3">
      <c r="A70" s="39"/>
      <c r="I70" s="43"/>
    </row>
    <row r="71" spans="1:9" x14ac:dyDescent="0.3">
      <c r="A71" s="39"/>
      <c r="I71" s="43"/>
    </row>
    <row r="72" spans="1:9" x14ac:dyDescent="0.3">
      <c r="A72" s="39"/>
      <c r="I72" s="43"/>
    </row>
    <row r="73" spans="1:9" x14ac:dyDescent="0.3">
      <c r="A73" s="39"/>
    </row>
    <row r="74" spans="1:9" x14ac:dyDescent="0.3">
      <c r="A74" s="39"/>
    </row>
    <row r="75" spans="1:9" x14ac:dyDescent="0.3">
      <c r="A75" s="39"/>
    </row>
    <row r="76" spans="1:9" x14ac:dyDescent="0.3">
      <c r="A76" s="39"/>
    </row>
    <row r="77" spans="1:9" x14ac:dyDescent="0.3">
      <c r="A77" s="39"/>
    </row>
    <row r="78" spans="1:9" x14ac:dyDescent="0.3">
      <c r="A78" s="39"/>
    </row>
    <row r="79" spans="1:9" x14ac:dyDescent="0.3">
      <c r="A79" s="39"/>
    </row>
    <row r="80" spans="1:9" x14ac:dyDescent="0.3">
      <c r="A80" s="39"/>
    </row>
    <row r="81" spans="1:1" x14ac:dyDescent="0.3">
      <c r="A81" s="39"/>
    </row>
    <row r="82" spans="1:1" x14ac:dyDescent="0.3">
      <c r="A82" s="39"/>
    </row>
    <row r="83" spans="1:1" x14ac:dyDescent="0.3">
      <c r="A83" s="39"/>
    </row>
    <row r="84" spans="1:1" x14ac:dyDescent="0.3">
      <c r="A84" s="39"/>
    </row>
    <row r="85" spans="1:1" x14ac:dyDescent="0.3">
      <c r="A85" s="39"/>
    </row>
    <row r="86" spans="1:1" x14ac:dyDescent="0.3">
      <c r="A86" s="39"/>
    </row>
    <row r="87" spans="1:1" x14ac:dyDescent="0.3">
      <c r="A87" s="39"/>
    </row>
    <row r="88" spans="1:1" x14ac:dyDescent="0.3">
      <c r="A88" s="39"/>
    </row>
    <row r="89" spans="1:1" x14ac:dyDescent="0.3">
      <c r="A89" s="39"/>
    </row>
    <row r="90" spans="1:1" x14ac:dyDescent="0.3">
      <c r="A90" s="39"/>
    </row>
    <row r="91" spans="1:1" x14ac:dyDescent="0.3">
      <c r="A91" s="39"/>
    </row>
    <row r="92" spans="1:1" x14ac:dyDescent="0.3">
      <c r="A92" s="39"/>
    </row>
    <row r="93" spans="1:1" x14ac:dyDescent="0.3">
      <c r="A93" s="39"/>
    </row>
    <row r="94" spans="1:1" x14ac:dyDescent="0.3">
      <c r="A94" s="39"/>
    </row>
    <row r="95" spans="1:1" x14ac:dyDescent="0.3">
      <c r="A95" s="39"/>
    </row>
    <row r="96" spans="1:1" x14ac:dyDescent="0.3">
      <c r="A96" s="39"/>
    </row>
    <row r="97" spans="1:1" x14ac:dyDescent="0.3">
      <c r="A97" s="39"/>
    </row>
    <row r="98" spans="1:1" x14ac:dyDescent="0.3">
      <c r="A98" s="39"/>
    </row>
    <row r="99" spans="1:1" x14ac:dyDescent="0.3">
      <c r="A99" s="39"/>
    </row>
    <row r="100" spans="1:1" x14ac:dyDescent="0.3">
      <c r="A100" s="39"/>
    </row>
    <row r="101" spans="1:1" x14ac:dyDescent="0.3">
      <c r="A101" s="39"/>
    </row>
    <row r="102" spans="1:1" x14ac:dyDescent="0.3">
      <c r="A102" s="39"/>
    </row>
  </sheetData>
  <mergeCells count="16">
    <mergeCell ref="A56:G56"/>
    <mergeCell ref="A57:G57"/>
    <mergeCell ref="A46:B46"/>
    <mergeCell ref="A47:A53"/>
    <mergeCell ref="A54:B54"/>
    <mergeCell ref="A55:B55"/>
    <mergeCell ref="A1:A3"/>
    <mergeCell ref="B1:B3"/>
    <mergeCell ref="C1:G2"/>
    <mergeCell ref="A31:B31"/>
    <mergeCell ref="A32:A45"/>
    <mergeCell ref="A4:A15"/>
    <mergeCell ref="A16:B16"/>
    <mergeCell ref="A17:A22"/>
    <mergeCell ref="A23:B23"/>
    <mergeCell ref="A24:A30"/>
  </mergeCells>
  <pageMargins left="0.7" right="0.7" top="0.75" bottom="0.75" header="0.3" footer="0.3"/>
  <pageSetup paperSize="9" scale="6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rightToLeft="1" view="pageBreakPreview" zoomScale="90" zoomScaleNormal="80" zoomScaleSheetLayoutView="90" workbookViewId="0">
      <selection activeCell="C1" sqref="C1:G2"/>
    </sheetView>
  </sheetViews>
  <sheetFormatPr defaultColWidth="9" defaultRowHeight="18.75" customHeight="1" x14ac:dyDescent="0.3"/>
  <cols>
    <col min="1" max="1" width="12" style="39" customWidth="1"/>
    <col min="2" max="2" width="45.6640625" style="39" bestFit="1" customWidth="1"/>
    <col min="3" max="7" width="8.6640625" style="39" customWidth="1"/>
    <col min="8" max="16384" width="9" style="39"/>
  </cols>
  <sheetData>
    <row r="1" spans="1:7" ht="47.25" customHeight="1" x14ac:dyDescent="0.3">
      <c r="A1" s="78" t="s">
        <v>151</v>
      </c>
      <c r="B1" s="78" t="s">
        <v>60</v>
      </c>
      <c r="C1" s="79" t="s">
        <v>264</v>
      </c>
      <c r="D1" s="80"/>
      <c r="E1" s="80"/>
      <c r="F1" s="80"/>
      <c r="G1" s="81"/>
    </row>
    <row r="2" spans="1:7" ht="18.75" customHeight="1" x14ac:dyDescent="0.3">
      <c r="A2" s="78"/>
      <c r="B2" s="78"/>
      <c r="C2" s="82"/>
      <c r="D2" s="83"/>
      <c r="E2" s="83"/>
      <c r="F2" s="83"/>
      <c r="G2" s="84"/>
    </row>
    <row r="3" spans="1:7" ht="18.75" customHeight="1" x14ac:dyDescent="0.3">
      <c r="A3" s="78"/>
      <c r="B3" s="78"/>
      <c r="C3" s="18">
        <v>2013</v>
      </c>
      <c r="D3" s="18">
        <v>2014</v>
      </c>
      <c r="E3" s="18">
        <v>2015</v>
      </c>
      <c r="F3" s="18">
        <v>2016</v>
      </c>
      <c r="G3" s="18">
        <v>2017</v>
      </c>
    </row>
    <row r="4" spans="1:7" ht="18.75" customHeight="1" x14ac:dyDescent="0.3">
      <c r="A4" s="78" t="s">
        <v>153</v>
      </c>
      <c r="B4" s="30" t="s">
        <v>154</v>
      </c>
      <c r="C4" s="13">
        <v>1948</v>
      </c>
      <c r="D4" s="13">
        <v>2276</v>
      </c>
      <c r="E4" s="13">
        <v>2554</v>
      </c>
      <c r="F4" s="13">
        <v>2319</v>
      </c>
      <c r="G4" s="13">
        <v>2756</v>
      </c>
    </row>
    <row r="5" spans="1:7" ht="18.75" customHeight="1" x14ac:dyDescent="0.3">
      <c r="A5" s="78"/>
      <c r="B5" s="31" t="s">
        <v>185</v>
      </c>
      <c r="C5" s="22">
        <v>2265</v>
      </c>
      <c r="D5" s="22">
        <v>2429</v>
      </c>
      <c r="E5" s="22">
        <v>2690</v>
      </c>
      <c r="F5" s="22">
        <v>2650</v>
      </c>
      <c r="G5" s="22">
        <v>2770</v>
      </c>
    </row>
    <row r="6" spans="1:7" ht="18.75" customHeight="1" x14ac:dyDescent="0.3">
      <c r="A6" s="78"/>
      <c r="B6" s="30" t="s">
        <v>156</v>
      </c>
      <c r="C6" s="13">
        <v>1974</v>
      </c>
      <c r="D6" s="13">
        <v>2308</v>
      </c>
      <c r="E6" s="13">
        <v>2622</v>
      </c>
      <c r="F6" s="13">
        <v>2290</v>
      </c>
      <c r="G6" s="13">
        <v>3199</v>
      </c>
    </row>
    <row r="7" spans="1:7" ht="18.75" customHeight="1" x14ac:dyDescent="0.3">
      <c r="A7" s="78"/>
      <c r="B7" s="31" t="s">
        <v>75</v>
      </c>
      <c r="C7" s="22">
        <v>2463</v>
      </c>
      <c r="D7" s="22">
        <v>2294</v>
      </c>
      <c r="E7" s="22">
        <v>2513</v>
      </c>
      <c r="F7" s="22">
        <v>2255</v>
      </c>
      <c r="G7" s="22">
        <v>2445</v>
      </c>
    </row>
    <row r="8" spans="1:7" ht="18.75" customHeight="1" x14ac:dyDescent="0.3">
      <c r="A8" s="78"/>
      <c r="B8" s="30" t="s">
        <v>157</v>
      </c>
      <c r="C8" s="13">
        <v>2527</v>
      </c>
      <c r="D8" s="13">
        <v>2289</v>
      </c>
      <c r="E8" s="13">
        <v>2594</v>
      </c>
      <c r="F8" s="13">
        <v>2297</v>
      </c>
      <c r="G8" s="13">
        <v>2684</v>
      </c>
    </row>
    <row r="9" spans="1:7" ht="18.75" customHeight="1" x14ac:dyDescent="0.3">
      <c r="A9" s="78"/>
      <c r="B9" s="31" t="s">
        <v>83</v>
      </c>
      <c r="C9" s="22">
        <v>2429</v>
      </c>
      <c r="D9" s="22">
        <v>2239</v>
      </c>
      <c r="E9" s="22">
        <v>2593</v>
      </c>
      <c r="F9" s="22">
        <v>2379</v>
      </c>
      <c r="G9" s="22">
        <v>2592</v>
      </c>
    </row>
    <row r="10" spans="1:7" ht="18.75" customHeight="1" x14ac:dyDescent="0.3">
      <c r="A10" s="78"/>
      <c r="B10" s="30" t="s">
        <v>119</v>
      </c>
      <c r="C10" s="13">
        <v>1920</v>
      </c>
      <c r="D10" s="13">
        <v>2282</v>
      </c>
      <c r="E10" s="13">
        <v>2731</v>
      </c>
      <c r="F10" s="13">
        <v>2232</v>
      </c>
      <c r="G10" s="13">
        <v>2664</v>
      </c>
    </row>
    <row r="11" spans="1:7" ht="18.75" customHeight="1" x14ac:dyDescent="0.3">
      <c r="A11" s="78"/>
      <c r="B11" s="31" t="s">
        <v>97</v>
      </c>
      <c r="C11" s="22">
        <v>2052</v>
      </c>
      <c r="D11" s="22">
        <v>2088</v>
      </c>
      <c r="E11" s="22">
        <v>2677</v>
      </c>
      <c r="F11" s="22">
        <v>2185</v>
      </c>
      <c r="G11" s="22">
        <v>2701</v>
      </c>
    </row>
    <row r="12" spans="1:7" ht="18.75" customHeight="1" x14ac:dyDescent="0.3">
      <c r="A12" s="78"/>
      <c r="B12" s="30" t="s">
        <v>143</v>
      </c>
      <c r="C12" s="13" t="s">
        <v>56</v>
      </c>
      <c r="D12" s="13">
        <v>1517</v>
      </c>
      <c r="E12" s="13">
        <v>2614</v>
      </c>
      <c r="F12" s="13">
        <v>2394</v>
      </c>
      <c r="G12" s="13">
        <v>2775</v>
      </c>
    </row>
    <row r="13" spans="1:7" ht="18.75" customHeight="1" x14ac:dyDescent="0.3">
      <c r="A13" s="78"/>
      <c r="B13" s="31" t="s">
        <v>158</v>
      </c>
      <c r="C13" s="22" t="s">
        <v>56</v>
      </c>
      <c r="D13" s="22">
        <v>2258</v>
      </c>
      <c r="E13" s="22" t="s">
        <v>56</v>
      </c>
      <c r="F13" s="22" t="s">
        <v>56</v>
      </c>
      <c r="G13" s="22" t="s">
        <v>56</v>
      </c>
    </row>
    <row r="14" spans="1:7" ht="18.75" customHeight="1" x14ac:dyDescent="0.3">
      <c r="A14" s="78"/>
      <c r="B14" s="30" t="s">
        <v>159</v>
      </c>
      <c r="C14" s="13">
        <v>1950</v>
      </c>
      <c r="D14" s="13">
        <v>2338</v>
      </c>
      <c r="E14" s="13">
        <v>2685</v>
      </c>
      <c r="F14" s="13">
        <v>2458</v>
      </c>
      <c r="G14" s="13">
        <v>2651</v>
      </c>
    </row>
    <row r="15" spans="1:7" ht="18.75" customHeight="1" x14ac:dyDescent="0.3">
      <c r="A15" s="78"/>
      <c r="B15" s="31" t="s">
        <v>109</v>
      </c>
      <c r="C15" s="22">
        <v>1978</v>
      </c>
      <c r="D15" s="22">
        <v>2301</v>
      </c>
      <c r="E15" s="22">
        <v>2694</v>
      </c>
      <c r="F15" s="22">
        <v>2296</v>
      </c>
      <c r="G15" s="22">
        <v>2777</v>
      </c>
    </row>
    <row r="16" spans="1:7" ht="18.75" customHeight="1" x14ac:dyDescent="0.3">
      <c r="A16" s="78" t="s">
        <v>160</v>
      </c>
      <c r="B16" s="78"/>
      <c r="C16" s="34">
        <f>AVERAGE(C4:C15)</f>
        <v>2150.6</v>
      </c>
      <c r="D16" s="34">
        <f>AVERAGE(D4:D15)</f>
        <v>2218.25</v>
      </c>
      <c r="E16" s="34">
        <f>AVERAGE(E4:E12,E14:E15)</f>
        <v>2633.3636363636365</v>
      </c>
      <c r="F16" s="34">
        <v>2341.3636363636365</v>
      </c>
      <c r="G16" s="34">
        <f>AVERAGE(G4:G15)</f>
        <v>2728.5454545454545</v>
      </c>
    </row>
    <row r="17" spans="1:7" ht="18.75" customHeight="1" x14ac:dyDescent="0.3">
      <c r="A17" s="78" t="s">
        <v>161</v>
      </c>
      <c r="B17" s="30" t="s">
        <v>81</v>
      </c>
      <c r="C17" s="13">
        <v>1609</v>
      </c>
      <c r="D17" s="13">
        <v>2164</v>
      </c>
      <c r="E17" s="13">
        <v>2531</v>
      </c>
      <c r="F17" s="13">
        <v>2232</v>
      </c>
      <c r="G17" s="13">
        <v>2564</v>
      </c>
    </row>
    <row r="18" spans="1:7" ht="18.75" customHeight="1" x14ac:dyDescent="0.3">
      <c r="A18" s="78"/>
      <c r="B18" s="31" t="s">
        <v>93</v>
      </c>
      <c r="C18" s="22">
        <v>2104</v>
      </c>
      <c r="D18" s="22">
        <v>2137</v>
      </c>
      <c r="E18" s="22">
        <v>2329</v>
      </c>
      <c r="F18" s="22">
        <v>2082</v>
      </c>
      <c r="G18" s="22">
        <v>2197</v>
      </c>
    </row>
    <row r="19" spans="1:7" ht="18.75" customHeight="1" x14ac:dyDescent="0.3">
      <c r="A19" s="78"/>
      <c r="B19" s="30" t="s">
        <v>162</v>
      </c>
      <c r="C19" s="13">
        <v>2425</v>
      </c>
      <c r="D19" s="13">
        <v>2340</v>
      </c>
      <c r="E19" s="13">
        <v>2636</v>
      </c>
      <c r="F19" s="13">
        <v>2371</v>
      </c>
      <c r="G19" s="13">
        <v>2633</v>
      </c>
    </row>
    <row r="20" spans="1:7" ht="18.75" customHeight="1" x14ac:dyDescent="0.3">
      <c r="A20" s="78"/>
      <c r="B20" s="31" t="s">
        <v>163</v>
      </c>
      <c r="C20" s="22" t="s">
        <v>56</v>
      </c>
      <c r="D20" s="22">
        <v>1175</v>
      </c>
      <c r="E20" s="22">
        <v>2275</v>
      </c>
      <c r="F20" s="22">
        <v>2156</v>
      </c>
      <c r="G20" s="22">
        <v>1789</v>
      </c>
    </row>
    <row r="21" spans="1:7" ht="18.75" customHeight="1" x14ac:dyDescent="0.3">
      <c r="A21" s="78"/>
      <c r="B21" s="30" t="s">
        <v>164</v>
      </c>
      <c r="C21" s="13">
        <v>1545</v>
      </c>
      <c r="D21" s="13">
        <v>2096</v>
      </c>
      <c r="E21" s="13">
        <v>2361</v>
      </c>
      <c r="F21" s="13">
        <v>2158</v>
      </c>
      <c r="G21" s="13">
        <v>2099</v>
      </c>
    </row>
    <row r="22" spans="1:7" ht="18.75" customHeight="1" x14ac:dyDescent="0.3">
      <c r="A22" s="78"/>
      <c r="B22" s="31" t="s">
        <v>165</v>
      </c>
      <c r="C22" s="22">
        <v>2066</v>
      </c>
      <c r="D22" s="22">
        <v>2086</v>
      </c>
      <c r="E22" s="22">
        <v>2397</v>
      </c>
      <c r="F22" s="22">
        <v>2204</v>
      </c>
      <c r="G22" s="22">
        <v>2327</v>
      </c>
    </row>
    <row r="23" spans="1:7" ht="18.75" customHeight="1" x14ac:dyDescent="0.3">
      <c r="A23" s="78" t="s">
        <v>166</v>
      </c>
      <c r="B23" s="78"/>
      <c r="C23" s="34">
        <f>AVERAGE(C17:C22)</f>
        <v>1949.8</v>
      </c>
      <c r="D23" s="34">
        <f>AVERAGE(D17:D22)</f>
        <v>1999.6666666666667</v>
      </c>
      <c r="E23" s="34">
        <f>AVERAGE(E17:E22)</f>
        <v>2421.5</v>
      </c>
      <c r="F23" s="34">
        <v>2200.5</v>
      </c>
      <c r="G23" s="34">
        <f>AVERAGE(G17:G22)</f>
        <v>2268.1666666666665</v>
      </c>
    </row>
    <row r="24" spans="1:7" ht="18.75" customHeight="1" x14ac:dyDescent="0.3">
      <c r="A24" s="78" t="s">
        <v>167</v>
      </c>
      <c r="B24" s="30" t="s">
        <v>111</v>
      </c>
      <c r="C24" s="13">
        <v>1617</v>
      </c>
      <c r="D24" s="13">
        <v>2254</v>
      </c>
      <c r="E24" s="13">
        <v>2430</v>
      </c>
      <c r="F24" s="13">
        <v>2552</v>
      </c>
      <c r="G24" s="13">
        <v>3135</v>
      </c>
    </row>
    <row r="25" spans="1:7" ht="18.75" customHeight="1" x14ac:dyDescent="0.3">
      <c r="A25" s="78"/>
      <c r="B25" s="31" t="s">
        <v>121</v>
      </c>
      <c r="C25" s="22" t="s">
        <v>56</v>
      </c>
      <c r="D25" s="22">
        <v>1809</v>
      </c>
      <c r="E25" s="22">
        <v>2714</v>
      </c>
      <c r="F25" s="22">
        <v>2848</v>
      </c>
      <c r="G25" s="22">
        <v>2303</v>
      </c>
    </row>
    <row r="26" spans="1:7" ht="18.75" customHeight="1" x14ac:dyDescent="0.3">
      <c r="A26" s="78"/>
      <c r="B26" s="30" t="s">
        <v>123</v>
      </c>
      <c r="C26" s="13" t="s">
        <v>56</v>
      </c>
      <c r="D26" s="13">
        <v>1145</v>
      </c>
      <c r="E26" s="13">
        <v>2208</v>
      </c>
      <c r="F26" s="13">
        <v>2174</v>
      </c>
      <c r="G26" s="13">
        <v>1580</v>
      </c>
    </row>
    <row r="27" spans="1:7" ht="18.75" customHeight="1" x14ac:dyDescent="0.3">
      <c r="A27" s="78"/>
      <c r="B27" s="31" t="s">
        <v>168</v>
      </c>
      <c r="C27" s="22" t="s">
        <v>56</v>
      </c>
      <c r="D27" s="22" t="s">
        <v>56</v>
      </c>
      <c r="E27" s="22">
        <v>2421.75</v>
      </c>
      <c r="F27" s="22">
        <v>2123</v>
      </c>
      <c r="G27" s="22">
        <v>2022</v>
      </c>
    </row>
    <row r="28" spans="1:7" ht="18.75" customHeight="1" x14ac:dyDescent="0.3">
      <c r="A28" s="78"/>
      <c r="B28" s="30" t="s">
        <v>169</v>
      </c>
      <c r="C28" s="13">
        <v>1237</v>
      </c>
      <c r="D28" s="13">
        <v>2288</v>
      </c>
      <c r="E28" s="13">
        <v>2383</v>
      </c>
      <c r="F28" s="13">
        <v>2398</v>
      </c>
      <c r="G28" s="13">
        <v>2240</v>
      </c>
    </row>
    <row r="29" spans="1:7" ht="18.75" customHeight="1" x14ac:dyDescent="0.3">
      <c r="A29" s="78"/>
      <c r="B29" s="31" t="s">
        <v>127</v>
      </c>
      <c r="C29" s="22" t="s">
        <v>56</v>
      </c>
      <c r="D29" s="22">
        <v>2323</v>
      </c>
      <c r="E29" s="22">
        <v>2508</v>
      </c>
      <c r="F29" s="22">
        <v>2551</v>
      </c>
      <c r="G29" s="22">
        <v>2577</v>
      </c>
    </row>
    <row r="30" spans="1:7" ht="18.75" customHeight="1" x14ac:dyDescent="0.3">
      <c r="A30" s="78"/>
      <c r="B30" s="30" t="s">
        <v>147</v>
      </c>
      <c r="C30" s="13">
        <v>2036</v>
      </c>
      <c r="D30" s="13">
        <v>2385</v>
      </c>
      <c r="E30" s="13">
        <v>2567</v>
      </c>
      <c r="F30" s="13">
        <v>2555</v>
      </c>
      <c r="G30" s="13">
        <v>2788</v>
      </c>
    </row>
    <row r="31" spans="1:7" ht="18.75" customHeight="1" x14ac:dyDescent="0.3">
      <c r="A31" s="78" t="s">
        <v>170</v>
      </c>
      <c r="B31" s="78"/>
      <c r="C31" s="34">
        <f>AVERAGE(C24,C28,C30)</f>
        <v>1630</v>
      </c>
      <c r="D31" s="34">
        <f>AVERAGE(D24:D26,D28:D30)</f>
        <v>2034</v>
      </c>
      <c r="E31" s="34">
        <f>AVERAGE(E24:E30)</f>
        <v>2461.6785714285716</v>
      </c>
      <c r="F31" s="34">
        <v>2457.2857142857142</v>
      </c>
      <c r="G31" s="34">
        <f>AVERAGE(G24:G30)</f>
        <v>2377.8571428571427</v>
      </c>
    </row>
    <row r="32" spans="1:7" ht="18.75" customHeight="1" x14ac:dyDescent="0.3">
      <c r="A32" s="78" t="s">
        <v>171</v>
      </c>
      <c r="B32" s="30" t="s">
        <v>73</v>
      </c>
      <c r="C32" s="13">
        <v>2241</v>
      </c>
      <c r="D32" s="13">
        <v>2611</v>
      </c>
      <c r="E32" s="13">
        <v>2762</v>
      </c>
      <c r="F32" s="13">
        <v>2735</v>
      </c>
      <c r="G32" s="13">
        <v>2550</v>
      </c>
    </row>
    <row r="33" spans="1:7" ht="18.75" customHeight="1" x14ac:dyDescent="0.3">
      <c r="A33" s="78"/>
      <c r="B33" s="31" t="s">
        <v>77</v>
      </c>
      <c r="C33" s="22">
        <v>1223</v>
      </c>
      <c r="D33" s="22">
        <v>1646</v>
      </c>
      <c r="E33" s="22">
        <v>1946</v>
      </c>
      <c r="F33" s="22">
        <v>1759</v>
      </c>
      <c r="G33" s="22">
        <v>1812</v>
      </c>
    </row>
    <row r="34" spans="1:7" ht="18.75" customHeight="1" x14ac:dyDescent="0.3">
      <c r="A34" s="78"/>
      <c r="B34" s="30" t="s">
        <v>129</v>
      </c>
      <c r="C34" s="13" t="s">
        <v>56</v>
      </c>
      <c r="D34" s="13">
        <v>1244</v>
      </c>
      <c r="E34" s="13">
        <v>2554</v>
      </c>
      <c r="F34" s="13">
        <v>2403</v>
      </c>
      <c r="G34" s="13">
        <v>2881</v>
      </c>
    </row>
    <row r="35" spans="1:7" ht="18.75" customHeight="1" x14ac:dyDescent="0.3">
      <c r="A35" s="78"/>
      <c r="B35" s="31" t="s">
        <v>79</v>
      </c>
      <c r="C35" s="22">
        <v>1285</v>
      </c>
      <c r="D35" s="22">
        <v>1516</v>
      </c>
      <c r="E35" s="22">
        <v>1750</v>
      </c>
      <c r="F35" s="22">
        <v>1619</v>
      </c>
      <c r="G35" s="22">
        <v>1691</v>
      </c>
    </row>
    <row r="36" spans="1:7" ht="18.75" customHeight="1" x14ac:dyDescent="0.3">
      <c r="A36" s="78"/>
      <c r="B36" s="30" t="s">
        <v>172</v>
      </c>
      <c r="C36" s="13">
        <v>1690</v>
      </c>
      <c r="D36" s="13">
        <v>2280</v>
      </c>
      <c r="E36" s="13">
        <v>2552</v>
      </c>
      <c r="F36" s="13">
        <v>2411</v>
      </c>
      <c r="G36" s="13">
        <v>2518</v>
      </c>
    </row>
    <row r="37" spans="1:7" ht="18.75" customHeight="1" x14ac:dyDescent="0.3">
      <c r="A37" s="78"/>
      <c r="B37" s="31" t="s">
        <v>173</v>
      </c>
      <c r="C37" s="22">
        <v>2281</v>
      </c>
      <c r="D37" s="22">
        <v>2265</v>
      </c>
      <c r="E37" s="22">
        <v>2555</v>
      </c>
      <c r="F37" s="22">
        <v>2375</v>
      </c>
      <c r="G37" s="22">
        <v>2500</v>
      </c>
    </row>
    <row r="38" spans="1:7" ht="18.75" customHeight="1" x14ac:dyDescent="0.3">
      <c r="A38" s="78"/>
      <c r="B38" s="30" t="s">
        <v>174</v>
      </c>
      <c r="C38" s="13">
        <v>2245</v>
      </c>
      <c r="D38" s="13">
        <v>2209</v>
      </c>
      <c r="E38" s="13">
        <v>2454</v>
      </c>
      <c r="F38" s="13">
        <v>2353</v>
      </c>
      <c r="G38" s="13">
        <v>2439</v>
      </c>
    </row>
    <row r="39" spans="1:7" ht="18.75" customHeight="1" x14ac:dyDescent="0.3">
      <c r="A39" s="78"/>
      <c r="B39" s="30" t="s">
        <v>146</v>
      </c>
      <c r="C39" s="13" t="s">
        <v>56</v>
      </c>
      <c r="D39" s="13">
        <v>1453</v>
      </c>
      <c r="E39" s="13">
        <v>2287</v>
      </c>
      <c r="F39" s="13">
        <v>2183</v>
      </c>
      <c r="G39" s="13">
        <v>2240</v>
      </c>
    </row>
    <row r="40" spans="1:7" ht="18.75" customHeight="1" x14ac:dyDescent="0.3">
      <c r="A40" s="78"/>
      <c r="B40" s="31" t="s">
        <v>71</v>
      </c>
      <c r="C40" s="22">
        <v>1593</v>
      </c>
      <c r="D40" s="22">
        <v>2037</v>
      </c>
      <c r="E40" s="22">
        <v>2387</v>
      </c>
      <c r="F40" s="22">
        <v>2098</v>
      </c>
      <c r="G40" s="22">
        <v>2445</v>
      </c>
    </row>
    <row r="41" spans="1:7" ht="18.75" customHeight="1" x14ac:dyDescent="0.3">
      <c r="A41" s="78"/>
      <c r="B41" s="30" t="s">
        <v>175</v>
      </c>
      <c r="C41" s="13" t="s">
        <v>56</v>
      </c>
      <c r="D41" s="13" t="s">
        <v>56</v>
      </c>
      <c r="E41" s="13">
        <v>2385</v>
      </c>
      <c r="F41" s="13">
        <v>1993</v>
      </c>
      <c r="G41" s="13">
        <v>2128</v>
      </c>
    </row>
    <row r="42" spans="1:7" ht="18.75" customHeight="1" x14ac:dyDescent="0.3">
      <c r="A42" s="78"/>
      <c r="B42" s="31" t="s">
        <v>115</v>
      </c>
      <c r="C42" s="22">
        <v>2058</v>
      </c>
      <c r="D42" s="22">
        <v>2073</v>
      </c>
      <c r="E42" s="22">
        <v>2228</v>
      </c>
      <c r="F42" s="22">
        <v>2152</v>
      </c>
      <c r="G42" s="22">
        <v>2179</v>
      </c>
    </row>
    <row r="43" spans="1:7" ht="18.75" customHeight="1" x14ac:dyDescent="0.3">
      <c r="A43" s="78"/>
      <c r="B43" s="30" t="s">
        <v>176</v>
      </c>
      <c r="C43" s="13" t="s">
        <v>56</v>
      </c>
      <c r="D43" s="13" t="s">
        <v>56</v>
      </c>
      <c r="E43" s="13">
        <v>2715.9</v>
      </c>
      <c r="F43" s="13">
        <v>2528.3000000000002</v>
      </c>
      <c r="G43" s="13">
        <v>1664</v>
      </c>
    </row>
    <row r="44" spans="1:7" ht="18.75" customHeight="1" x14ac:dyDescent="0.3">
      <c r="A44" s="78"/>
      <c r="B44" s="31" t="s">
        <v>191</v>
      </c>
      <c r="C44" s="22" t="s">
        <v>56</v>
      </c>
      <c r="D44" s="22">
        <v>2174</v>
      </c>
      <c r="E44" s="22">
        <v>2780</v>
      </c>
      <c r="F44" s="22">
        <v>2824</v>
      </c>
      <c r="G44" s="22">
        <v>2740</v>
      </c>
    </row>
    <row r="45" spans="1:7" ht="18.75" customHeight="1" x14ac:dyDescent="0.3">
      <c r="A45" s="78"/>
      <c r="B45" s="30" t="s">
        <v>90</v>
      </c>
      <c r="C45" s="13">
        <v>2348</v>
      </c>
      <c r="D45" s="13">
        <v>2313</v>
      </c>
      <c r="E45" s="13">
        <v>2571</v>
      </c>
      <c r="F45" s="13">
        <v>2471</v>
      </c>
      <c r="G45" s="13">
        <v>2397</v>
      </c>
    </row>
    <row r="46" spans="1:7" ht="18.75" customHeight="1" x14ac:dyDescent="0.3">
      <c r="A46" s="78" t="s">
        <v>192</v>
      </c>
      <c r="B46" s="78"/>
      <c r="C46" s="34">
        <f>AVERAGE(C32:C45)</f>
        <v>1884.8888888888889</v>
      </c>
      <c r="D46" s="34">
        <f>AVERAGE(D32:D45)</f>
        <v>1985.0833333333333</v>
      </c>
      <c r="E46" s="34">
        <f>AVERAGE(E32:E45)</f>
        <v>2423.35</v>
      </c>
      <c r="F46" s="34">
        <v>2278.8785714285714</v>
      </c>
      <c r="G46" s="34">
        <f>AVERAGE(G32:G45)</f>
        <v>2298.8571428571427</v>
      </c>
    </row>
    <row r="47" spans="1:7" ht="18.75" customHeight="1" x14ac:dyDescent="0.3">
      <c r="A47" s="78" t="s">
        <v>193</v>
      </c>
      <c r="B47" s="30" t="s">
        <v>113</v>
      </c>
      <c r="C47" s="13">
        <v>1257</v>
      </c>
      <c r="D47" s="13">
        <v>1597</v>
      </c>
      <c r="E47" s="13">
        <v>1775</v>
      </c>
      <c r="F47" s="13">
        <v>1605</v>
      </c>
      <c r="G47" s="13">
        <v>1721</v>
      </c>
    </row>
    <row r="48" spans="1:7" ht="18.75" customHeight="1" x14ac:dyDescent="0.3">
      <c r="A48" s="78"/>
      <c r="B48" s="31" t="s">
        <v>131</v>
      </c>
      <c r="C48" s="22" t="s">
        <v>56</v>
      </c>
      <c r="D48" s="22">
        <v>1275</v>
      </c>
      <c r="E48" s="22">
        <v>2066</v>
      </c>
      <c r="F48" s="22">
        <v>1855</v>
      </c>
      <c r="G48" s="22">
        <v>2030</v>
      </c>
    </row>
    <row r="49" spans="1:7" ht="18.75" customHeight="1" x14ac:dyDescent="0.3">
      <c r="A49" s="78"/>
      <c r="B49" s="30" t="s">
        <v>133</v>
      </c>
      <c r="C49" s="13" t="s">
        <v>56</v>
      </c>
      <c r="D49" s="13" t="s">
        <v>56</v>
      </c>
      <c r="E49" s="13">
        <v>2253</v>
      </c>
      <c r="F49" s="13">
        <v>1892</v>
      </c>
      <c r="G49" s="13">
        <v>2261</v>
      </c>
    </row>
    <row r="50" spans="1:7" ht="18.75" customHeight="1" x14ac:dyDescent="0.3">
      <c r="A50" s="78"/>
      <c r="B50" s="31" t="s">
        <v>135</v>
      </c>
      <c r="C50" s="22" t="s">
        <v>56</v>
      </c>
      <c r="D50" s="22">
        <v>1246</v>
      </c>
      <c r="E50" s="22">
        <v>2031</v>
      </c>
      <c r="F50" s="22">
        <v>1887</v>
      </c>
      <c r="G50" s="22">
        <v>2033</v>
      </c>
    </row>
    <row r="51" spans="1:7" ht="18.75" customHeight="1" x14ac:dyDescent="0.3">
      <c r="A51" s="78"/>
      <c r="B51" s="30" t="s">
        <v>180</v>
      </c>
      <c r="C51" s="13">
        <v>1291</v>
      </c>
      <c r="D51" s="13">
        <v>1498</v>
      </c>
      <c r="E51" s="13">
        <v>1665</v>
      </c>
      <c r="F51" s="13">
        <v>1573</v>
      </c>
      <c r="G51" s="13">
        <v>1545</v>
      </c>
    </row>
    <row r="52" spans="1:7" ht="18.75" customHeight="1" x14ac:dyDescent="0.3">
      <c r="A52" s="78"/>
      <c r="B52" s="31" t="s">
        <v>181</v>
      </c>
      <c r="C52" s="37">
        <v>1425</v>
      </c>
      <c r="D52" s="37">
        <v>1814</v>
      </c>
      <c r="E52" s="37">
        <v>2018</v>
      </c>
      <c r="F52" s="37">
        <v>1923.1818181818178</v>
      </c>
      <c r="G52" s="22">
        <v>2031</v>
      </c>
    </row>
    <row r="53" spans="1:7" ht="18.75" customHeight="1" x14ac:dyDescent="0.3">
      <c r="A53" s="78"/>
      <c r="B53" s="30" t="s">
        <v>117</v>
      </c>
      <c r="C53" s="13">
        <v>1444</v>
      </c>
      <c r="D53" s="13">
        <v>1721</v>
      </c>
      <c r="E53" s="13">
        <v>2030</v>
      </c>
      <c r="F53" s="13">
        <v>1786</v>
      </c>
      <c r="G53" s="13">
        <v>1996</v>
      </c>
    </row>
    <row r="54" spans="1:7" ht="18.75" customHeight="1" x14ac:dyDescent="0.3">
      <c r="A54" s="78" t="s">
        <v>182</v>
      </c>
      <c r="B54" s="78"/>
      <c r="C54" s="34">
        <f>AVERAGE(C47,C51:C53)</f>
        <v>1354.25</v>
      </c>
      <c r="D54" s="34">
        <f>AVERAGE(D47:D48,D50:D53)</f>
        <v>1525.1666666666667</v>
      </c>
      <c r="E54" s="34">
        <f>AVERAGE(E47:E53)</f>
        <v>1976.8571428571429</v>
      </c>
      <c r="F54" s="34">
        <v>1788.7402597402597</v>
      </c>
      <c r="G54" s="34">
        <f>AVERAGE(G47:G53)</f>
        <v>1945.2857142857142</v>
      </c>
    </row>
    <row r="55" spans="1:7" ht="18.75" customHeight="1" x14ac:dyDescent="0.3">
      <c r="A55" s="78" t="s">
        <v>190</v>
      </c>
      <c r="B55" s="78"/>
      <c r="C55" s="34">
        <f>AVERAGE(C16,C23,C31,C46,C54)</f>
        <v>1793.9077777777777</v>
      </c>
      <c r="D55" s="34">
        <f>AVERAGE(D16,D23,D31,D46,D54)</f>
        <v>1952.4333333333332</v>
      </c>
      <c r="E55" s="34">
        <f>AVERAGE(E16,E23,E31,E46,E54)</f>
        <v>2383.3498701298699</v>
      </c>
      <c r="F55" s="34">
        <v>2213.3536363636363</v>
      </c>
      <c r="G55" s="34">
        <f>AVERAGE(G16,G23,G31,G46,G54)</f>
        <v>2323.742424242424</v>
      </c>
    </row>
    <row r="56" spans="1:7" ht="18.75" customHeight="1" x14ac:dyDescent="0.3">
      <c r="A56" s="73" t="s">
        <v>194</v>
      </c>
      <c r="B56" s="74"/>
      <c r="C56" s="74"/>
      <c r="D56" s="74"/>
      <c r="E56" s="74"/>
      <c r="F56" s="74"/>
      <c r="G56" s="85"/>
    </row>
    <row r="57" spans="1:7" ht="18.75" customHeight="1" x14ac:dyDescent="0.3">
      <c r="A57" s="73" t="s">
        <v>195</v>
      </c>
      <c r="B57" s="74"/>
      <c r="C57" s="74"/>
      <c r="D57" s="74"/>
      <c r="E57" s="74"/>
      <c r="F57" s="74"/>
      <c r="G57" s="85"/>
    </row>
    <row r="62" spans="1:7" ht="18.75" customHeight="1" x14ac:dyDescent="0.3">
      <c r="A62" s="43"/>
      <c r="B62" s="43"/>
      <c r="C62" s="43"/>
      <c r="D62" s="43"/>
      <c r="E62" s="43"/>
      <c r="F62" s="43"/>
      <c r="G62" s="43"/>
    </row>
    <row r="63" spans="1:7" ht="18.75" customHeight="1" x14ac:dyDescent="0.3">
      <c r="A63" s="43"/>
      <c r="B63" s="43"/>
      <c r="C63" s="43"/>
      <c r="D63" s="43"/>
      <c r="E63" s="43"/>
      <c r="F63" s="43"/>
      <c r="G63" s="43"/>
    </row>
    <row r="64" spans="1:7" ht="18.75" customHeight="1" x14ac:dyDescent="0.3">
      <c r="A64" s="43"/>
      <c r="B64" s="43"/>
      <c r="C64" s="43"/>
      <c r="D64" s="43"/>
      <c r="E64" s="43"/>
      <c r="F64" s="43"/>
      <c r="G64" s="43"/>
    </row>
    <row r="65" spans="1:7" ht="18.75" customHeight="1" x14ac:dyDescent="0.3">
      <c r="A65" s="43"/>
      <c r="B65" s="43"/>
      <c r="C65" s="43"/>
      <c r="D65" s="43"/>
      <c r="E65" s="43"/>
      <c r="F65" s="43"/>
      <c r="G65" s="43"/>
    </row>
    <row r="66" spans="1:7" ht="18.75" customHeight="1" x14ac:dyDescent="0.3">
      <c r="A66" s="43"/>
      <c r="B66" s="43"/>
      <c r="C66" s="43"/>
      <c r="D66" s="43"/>
      <c r="E66" s="43"/>
      <c r="F66" s="43"/>
      <c r="G66" s="43"/>
    </row>
    <row r="67" spans="1:7" ht="18.75" customHeight="1" x14ac:dyDescent="0.3">
      <c r="A67" s="43"/>
      <c r="B67" s="43"/>
      <c r="C67" s="43"/>
      <c r="D67" s="43"/>
      <c r="E67" s="43"/>
      <c r="F67" s="43"/>
      <c r="G67" s="43"/>
    </row>
    <row r="68" spans="1:7" ht="18.75" customHeight="1" x14ac:dyDescent="0.3">
      <c r="A68" s="43"/>
      <c r="B68" s="43"/>
      <c r="C68" s="43"/>
      <c r="D68" s="43"/>
      <c r="E68" s="43"/>
      <c r="F68" s="43"/>
      <c r="G68" s="43"/>
    </row>
    <row r="69" spans="1:7" ht="18.75" customHeight="1" x14ac:dyDescent="0.3">
      <c r="A69" s="43"/>
      <c r="B69" s="43"/>
      <c r="C69" s="43"/>
      <c r="D69" s="43"/>
      <c r="E69" s="43"/>
      <c r="F69" s="43"/>
      <c r="G69" s="43"/>
    </row>
    <row r="70" spans="1:7" ht="18.75" customHeight="1" x14ac:dyDescent="0.3">
      <c r="A70" s="43"/>
      <c r="B70" s="43"/>
      <c r="C70" s="43"/>
      <c r="D70" s="43"/>
      <c r="E70" s="43"/>
      <c r="F70" s="43"/>
      <c r="G70" s="43"/>
    </row>
    <row r="71" spans="1:7" ht="18.75" customHeight="1" x14ac:dyDescent="0.3">
      <c r="A71" s="43"/>
      <c r="B71" s="43"/>
      <c r="C71" s="43"/>
      <c r="D71" s="43"/>
      <c r="E71" s="43"/>
      <c r="F71" s="43"/>
      <c r="G71" s="43"/>
    </row>
    <row r="72" spans="1:7" ht="18.75" customHeight="1" x14ac:dyDescent="0.3">
      <c r="A72" s="43"/>
      <c r="B72" s="43"/>
      <c r="C72" s="43"/>
      <c r="D72" s="43"/>
      <c r="E72" s="43"/>
      <c r="F72" s="43"/>
      <c r="G72" s="43"/>
    </row>
    <row r="73" spans="1:7" ht="18.75" customHeight="1" x14ac:dyDescent="0.3">
      <c r="A73" s="43"/>
      <c r="B73" s="43"/>
      <c r="C73" s="43"/>
      <c r="D73" s="43"/>
      <c r="E73" s="43"/>
      <c r="F73" s="43"/>
      <c r="G73" s="43"/>
    </row>
    <row r="74" spans="1:7" ht="18.75" customHeight="1" x14ac:dyDescent="0.3">
      <c r="A74" s="43"/>
      <c r="B74" s="43"/>
      <c r="C74" s="43"/>
      <c r="D74" s="43"/>
      <c r="E74" s="43"/>
      <c r="F74" s="43"/>
      <c r="G74" s="43"/>
    </row>
    <row r="75" spans="1:7" ht="18.75" customHeight="1" x14ac:dyDescent="0.3">
      <c r="A75" s="43"/>
      <c r="B75" s="43"/>
      <c r="C75" s="43"/>
      <c r="D75" s="43"/>
      <c r="E75" s="43"/>
      <c r="F75" s="43"/>
      <c r="G75" s="43"/>
    </row>
    <row r="76" spans="1:7" ht="18.75" customHeight="1" x14ac:dyDescent="0.3">
      <c r="A76" s="43"/>
      <c r="B76" s="43"/>
      <c r="C76" s="43"/>
      <c r="D76" s="43"/>
      <c r="E76" s="43"/>
      <c r="F76" s="43"/>
      <c r="G76" s="43"/>
    </row>
    <row r="77" spans="1:7" ht="18.75" customHeight="1" x14ac:dyDescent="0.3">
      <c r="A77" s="43"/>
      <c r="B77" s="43"/>
      <c r="C77" s="43"/>
      <c r="D77" s="43"/>
      <c r="E77" s="43"/>
      <c r="F77" s="43"/>
      <c r="G77" s="43"/>
    </row>
    <row r="78" spans="1:7" ht="18.75" customHeight="1" x14ac:dyDescent="0.3">
      <c r="A78" s="43"/>
      <c r="B78" s="43"/>
      <c r="C78" s="43"/>
      <c r="D78" s="43"/>
      <c r="E78" s="43"/>
      <c r="F78" s="43"/>
      <c r="G78" s="43"/>
    </row>
    <row r="79" spans="1:7" ht="18.75" customHeight="1" x14ac:dyDescent="0.3">
      <c r="A79" s="43"/>
      <c r="B79" s="43"/>
      <c r="C79" s="43"/>
      <c r="D79" s="43"/>
      <c r="E79" s="43"/>
      <c r="F79" s="43"/>
      <c r="G79" s="43"/>
    </row>
    <row r="80" spans="1:7" ht="18.75" customHeight="1" x14ac:dyDescent="0.3">
      <c r="A80" s="43"/>
      <c r="B80" s="43"/>
      <c r="C80" s="43"/>
      <c r="D80" s="43"/>
      <c r="E80" s="43"/>
      <c r="F80" s="43"/>
      <c r="G80" s="43"/>
    </row>
    <row r="81" spans="1:7" ht="18.75" customHeight="1" x14ac:dyDescent="0.3">
      <c r="A81" s="43"/>
      <c r="B81" s="43"/>
      <c r="C81" s="43"/>
      <c r="D81" s="43"/>
      <c r="E81" s="43"/>
      <c r="F81" s="43"/>
      <c r="G81" s="43"/>
    </row>
    <row r="82" spans="1:7" ht="18.75" customHeight="1" x14ac:dyDescent="0.3">
      <c r="A82" s="43"/>
      <c r="B82" s="43"/>
      <c r="C82" s="43"/>
      <c r="D82" s="43"/>
      <c r="E82" s="43"/>
      <c r="F82" s="43"/>
      <c r="G82" s="43"/>
    </row>
    <row r="83" spans="1:7" ht="18.75" customHeight="1" x14ac:dyDescent="0.3">
      <c r="A83" s="43"/>
      <c r="B83" s="43"/>
      <c r="C83" s="43"/>
      <c r="D83" s="43"/>
      <c r="E83" s="43"/>
      <c r="F83" s="43"/>
      <c r="G83" s="43"/>
    </row>
    <row r="84" spans="1:7" ht="18.75" customHeight="1" x14ac:dyDescent="0.3">
      <c r="A84" s="43"/>
      <c r="B84" s="43"/>
      <c r="C84" s="43"/>
      <c r="D84" s="43"/>
      <c r="E84" s="43"/>
      <c r="F84" s="43"/>
      <c r="G84" s="43"/>
    </row>
    <row r="85" spans="1:7" ht="18.75" customHeight="1" x14ac:dyDescent="0.3">
      <c r="A85" s="43"/>
      <c r="B85" s="43"/>
      <c r="C85" s="43"/>
      <c r="D85" s="43"/>
      <c r="E85" s="43"/>
      <c r="F85" s="43"/>
      <c r="G85" s="43"/>
    </row>
    <row r="86" spans="1:7" ht="18.75" customHeight="1" x14ac:dyDescent="0.3">
      <c r="A86" s="43"/>
      <c r="B86" s="43"/>
      <c r="C86" s="43"/>
      <c r="D86" s="43"/>
      <c r="E86" s="43"/>
      <c r="F86" s="43"/>
      <c r="G86" s="43"/>
    </row>
    <row r="87" spans="1:7" ht="18.75" customHeight="1" x14ac:dyDescent="0.3">
      <c r="A87" s="43"/>
      <c r="B87" s="43"/>
      <c r="C87" s="43"/>
      <c r="D87" s="43"/>
      <c r="E87" s="43"/>
      <c r="F87" s="43"/>
      <c r="G87" s="43"/>
    </row>
    <row r="88" spans="1:7" ht="18.75" customHeight="1" x14ac:dyDescent="0.3">
      <c r="A88" s="43"/>
      <c r="B88" s="43"/>
      <c r="C88" s="43"/>
      <c r="D88" s="43"/>
      <c r="E88" s="43"/>
      <c r="F88" s="43"/>
      <c r="G88" s="43"/>
    </row>
    <row r="89" spans="1:7" ht="18.75" customHeight="1" x14ac:dyDescent="0.3">
      <c r="A89" s="43"/>
      <c r="B89" s="43"/>
      <c r="C89" s="43"/>
      <c r="D89" s="43"/>
      <c r="E89" s="43"/>
      <c r="F89" s="43"/>
      <c r="G89" s="43"/>
    </row>
    <row r="90" spans="1:7" ht="18.75" customHeight="1" x14ac:dyDescent="0.3">
      <c r="A90" s="43"/>
      <c r="B90" s="43"/>
      <c r="C90" s="43"/>
      <c r="D90" s="43"/>
      <c r="E90" s="43"/>
      <c r="F90" s="43"/>
      <c r="G90" s="43"/>
    </row>
    <row r="91" spans="1:7" ht="18.75" customHeight="1" x14ac:dyDescent="0.3">
      <c r="A91" s="43"/>
      <c r="B91" s="43"/>
      <c r="C91" s="43"/>
      <c r="D91" s="43"/>
      <c r="E91" s="43"/>
      <c r="F91" s="43"/>
      <c r="G91" s="43"/>
    </row>
    <row r="92" spans="1:7" ht="18.75" customHeight="1" x14ac:dyDescent="0.3">
      <c r="A92" s="43"/>
      <c r="B92" s="43"/>
      <c r="C92" s="43"/>
      <c r="D92" s="43"/>
      <c r="E92" s="43"/>
      <c r="F92" s="43"/>
      <c r="G92" s="43"/>
    </row>
    <row r="93" spans="1:7" ht="18.75" customHeight="1" x14ac:dyDescent="0.3">
      <c r="A93" s="43"/>
      <c r="B93" s="43"/>
      <c r="C93" s="43"/>
      <c r="D93" s="43"/>
      <c r="E93" s="43"/>
      <c r="F93" s="43"/>
      <c r="G93" s="43"/>
    </row>
    <row r="94" spans="1:7" ht="18.75" customHeight="1" x14ac:dyDescent="0.3">
      <c r="A94" s="43"/>
      <c r="B94" s="43"/>
      <c r="C94" s="43"/>
      <c r="D94" s="43"/>
      <c r="E94" s="43"/>
      <c r="F94" s="43"/>
      <c r="G94" s="43"/>
    </row>
    <row r="95" spans="1:7" ht="18.75" customHeight="1" x14ac:dyDescent="0.3">
      <c r="A95" s="43"/>
      <c r="B95" s="43"/>
      <c r="C95" s="43"/>
      <c r="D95" s="43"/>
      <c r="E95" s="43"/>
      <c r="F95" s="43"/>
      <c r="G95" s="43"/>
    </row>
    <row r="96" spans="1:7" ht="18.75" customHeight="1" x14ac:dyDescent="0.3">
      <c r="A96" s="43"/>
      <c r="B96" s="43"/>
      <c r="C96" s="43"/>
      <c r="D96" s="43"/>
      <c r="E96" s="43"/>
      <c r="F96" s="43"/>
      <c r="G96" s="43"/>
    </row>
    <row r="97" spans="1:7" ht="18.75" customHeight="1" x14ac:dyDescent="0.3">
      <c r="A97" s="43"/>
      <c r="B97" s="43"/>
      <c r="C97" s="43"/>
      <c r="D97" s="43"/>
      <c r="E97" s="43"/>
      <c r="F97" s="43"/>
      <c r="G97" s="43"/>
    </row>
    <row r="98" spans="1:7" ht="18.75" customHeight="1" x14ac:dyDescent="0.3">
      <c r="A98" s="43"/>
      <c r="B98" s="43"/>
      <c r="C98" s="43"/>
      <c r="D98" s="43"/>
      <c r="E98" s="43"/>
      <c r="F98" s="43"/>
      <c r="G98" s="43"/>
    </row>
    <row r="99" spans="1:7" ht="18.75" customHeight="1" x14ac:dyDescent="0.3">
      <c r="A99" s="43"/>
      <c r="B99" s="43"/>
      <c r="C99" s="43"/>
      <c r="D99" s="43"/>
      <c r="E99" s="43"/>
      <c r="F99" s="43"/>
      <c r="G99" s="43"/>
    </row>
    <row r="100" spans="1:7" ht="18.75" customHeight="1" x14ac:dyDescent="0.3">
      <c r="A100" s="43"/>
      <c r="B100" s="43"/>
      <c r="C100" s="43"/>
      <c r="D100" s="43"/>
      <c r="E100" s="43"/>
      <c r="F100" s="43"/>
      <c r="G100" s="43"/>
    </row>
    <row r="101" spans="1:7" ht="18.75" customHeight="1" x14ac:dyDescent="0.3">
      <c r="A101" s="43"/>
      <c r="B101" s="43"/>
      <c r="C101" s="43"/>
      <c r="D101" s="43"/>
      <c r="E101" s="43"/>
      <c r="F101" s="43"/>
      <c r="G101" s="43"/>
    </row>
    <row r="102" spans="1:7" ht="18.75" customHeight="1" x14ac:dyDescent="0.3">
      <c r="A102" s="43"/>
      <c r="B102" s="43"/>
      <c r="C102" s="43"/>
      <c r="D102" s="43"/>
      <c r="E102" s="43"/>
      <c r="F102" s="43"/>
      <c r="G102" s="43"/>
    </row>
    <row r="103" spans="1:7" ht="18.75" customHeight="1" x14ac:dyDescent="0.3">
      <c r="A103" s="43"/>
      <c r="B103" s="43"/>
      <c r="C103" s="43"/>
      <c r="D103" s="43"/>
      <c r="E103" s="43"/>
      <c r="F103" s="43"/>
      <c r="G103" s="43"/>
    </row>
    <row r="104" spans="1:7" ht="18.75" customHeight="1" x14ac:dyDescent="0.3">
      <c r="A104" s="43"/>
      <c r="B104" s="43"/>
      <c r="C104" s="43"/>
      <c r="D104" s="43"/>
      <c r="E104" s="43"/>
      <c r="F104" s="43"/>
      <c r="G104" s="43"/>
    </row>
    <row r="105" spans="1:7" ht="18.75" customHeight="1" x14ac:dyDescent="0.3">
      <c r="A105" s="43"/>
      <c r="B105" s="43"/>
      <c r="C105" s="43"/>
      <c r="D105" s="43"/>
      <c r="E105" s="43"/>
      <c r="F105" s="43"/>
      <c r="G105" s="43"/>
    </row>
    <row r="106" spans="1:7" ht="18.75" customHeight="1" x14ac:dyDescent="0.3">
      <c r="A106" s="43"/>
      <c r="B106" s="43"/>
      <c r="C106" s="43"/>
      <c r="D106" s="43"/>
      <c r="E106" s="43"/>
      <c r="F106" s="43"/>
      <c r="G106" s="43"/>
    </row>
    <row r="107" spans="1:7" ht="18.75" customHeight="1" x14ac:dyDescent="0.3">
      <c r="A107" s="43"/>
      <c r="B107" s="43"/>
      <c r="C107" s="43"/>
      <c r="D107" s="43"/>
      <c r="E107" s="43"/>
      <c r="F107" s="43"/>
      <c r="G107" s="43"/>
    </row>
    <row r="108" spans="1:7" ht="18.75" customHeight="1" x14ac:dyDescent="0.3">
      <c r="A108" s="43"/>
      <c r="B108" s="43"/>
      <c r="C108" s="43"/>
      <c r="D108" s="43"/>
      <c r="E108" s="43"/>
      <c r="F108" s="43"/>
      <c r="G108" s="43"/>
    </row>
    <row r="109" spans="1:7" ht="18.75" customHeight="1" x14ac:dyDescent="0.3">
      <c r="A109" s="43"/>
      <c r="B109" s="43"/>
      <c r="C109" s="43"/>
      <c r="D109" s="43"/>
      <c r="E109" s="43"/>
      <c r="F109" s="43"/>
      <c r="G109" s="43"/>
    </row>
    <row r="110" spans="1:7" ht="18.75" customHeight="1" x14ac:dyDescent="0.3">
      <c r="A110" s="43"/>
      <c r="B110" s="43"/>
      <c r="C110" s="43"/>
      <c r="D110" s="43"/>
      <c r="E110" s="43"/>
      <c r="F110" s="43"/>
      <c r="G110" s="43"/>
    </row>
    <row r="111" spans="1:7" ht="18.75" customHeight="1" x14ac:dyDescent="0.3">
      <c r="A111" s="43"/>
      <c r="B111" s="43"/>
      <c r="C111" s="43"/>
      <c r="D111" s="43"/>
      <c r="E111" s="43"/>
      <c r="F111" s="43"/>
      <c r="G111" s="43"/>
    </row>
    <row r="112" spans="1:7" ht="18.75" customHeight="1" x14ac:dyDescent="0.3">
      <c r="A112" s="43"/>
      <c r="B112" s="43"/>
      <c r="C112" s="43"/>
      <c r="D112" s="43"/>
      <c r="E112" s="43"/>
      <c r="F112" s="43"/>
    </row>
  </sheetData>
  <mergeCells count="16">
    <mergeCell ref="A56:G56"/>
    <mergeCell ref="A57:G57"/>
    <mergeCell ref="A16:B16"/>
    <mergeCell ref="C1:G2"/>
    <mergeCell ref="A54:B54"/>
    <mergeCell ref="A55:B55"/>
    <mergeCell ref="A1:A3"/>
    <mergeCell ref="B1:B3"/>
    <mergeCell ref="A4:A15"/>
    <mergeCell ref="A47:A53"/>
    <mergeCell ref="A17:A22"/>
    <mergeCell ref="A23:B23"/>
    <mergeCell ref="A24:A30"/>
    <mergeCell ref="A31:B31"/>
    <mergeCell ref="A32:A45"/>
    <mergeCell ref="A46:B46"/>
  </mergeCells>
  <pageMargins left="0.7" right="0.7" top="0.75" bottom="0.75" header="0.3" footer="0.3"/>
  <pageSetup paperSize="9" scale="6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rightToLeft="1" view="pageBreakPreview" zoomScaleNormal="100" zoomScaleSheetLayoutView="100" workbookViewId="0">
      <selection sqref="A1:F1"/>
    </sheetView>
  </sheetViews>
  <sheetFormatPr defaultColWidth="8.88671875" defaultRowHeight="15.6" x14ac:dyDescent="0.45"/>
  <cols>
    <col min="1" max="1" width="12.33203125" style="10" customWidth="1"/>
    <col min="2" max="2" width="28.5546875" style="10" customWidth="1"/>
    <col min="3" max="4" width="10.6640625" style="10" customWidth="1"/>
    <col min="5" max="5" width="18.6640625" style="10" bestFit="1" customWidth="1"/>
    <col min="6" max="6" width="13.33203125" style="10" customWidth="1"/>
    <col min="7" max="16384" width="8.88671875" style="10"/>
  </cols>
  <sheetData>
    <row r="1" spans="1:6" ht="22.2" customHeight="1" x14ac:dyDescent="0.45">
      <c r="A1" s="58" t="s">
        <v>208</v>
      </c>
      <c r="B1" s="59"/>
      <c r="C1" s="59"/>
      <c r="D1" s="59"/>
      <c r="E1" s="59"/>
      <c r="F1" s="60"/>
    </row>
    <row r="2" spans="1:6" x14ac:dyDescent="0.45">
      <c r="A2" s="69" t="s">
        <v>47</v>
      </c>
      <c r="B2" s="69" t="s">
        <v>209</v>
      </c>
      <c r="C2" s="18" t="s">
        <v>210</v>
      </c>
      <c r="D2" s="18" t="s">
        <v>211</v>
      </c>
      <c r="E2" s="69" t="s">
        <v>212</v>
      </c>
      <c r="F2" s="69" t="s">
        <v>213</v>
      </c>
    </row>
    <row r="3" spans="1:6" x14ac:dyDescent="0.45">
      <c r="A3" s="86"/>
      <c r="B3" s="86"/>
      <c r="C3" s="18" t="s">
        <v>63</v>
      </c>
      <c r="D3" s="18" t="s">
        <v>214</v>
      </c>
      <c r="E3" s="70"/>
      <c r="F3" s="70"/>
    </row>
    <row r="4" spans="1:6" ht="20.399999999999999" customHeight="1" x14ac:dyDescent="0.45">
      <c r="A4" s="13" t="s">
        <v>215</v>
      </c>
      <c r="B4" s="13" t="s">
        <v>216</v>
      </c>
      <c r="C4" s="13">
        <v>36.347487000000001</v>
      </c>
      <c r="D4" s="13">
        <v>26.497667</v>
      </c>
      <c r="E4" s="45" t="s">
        <v>217</v>
      </c>
      <c r="F4" s="45" t="s">
        <v>218</v>
      </c>
    </row>
    <row r="5" spans="1:6" ht="20.399999999999999" customHeight="1" x14ac:dyDescent="0.45">
      <c r="A5" s="22" t="s">
        <v>132</v>
      </c>
      <c r="B5" s="22" t="s">
        <v>219</v>
      </c>
      <c r="C5" s="22">
        <v>39.284134999999999</v>
      </c>
      <c r="D5" s="22">
        <v>29.891593</v>
      </c>
      <c r="E5" s="22" t="s">
        <v>220</v>
      </c>
      <c r="F5" s="22" t="s">
        <v>221</v>
      </c>
    </row>
    <row r="6" spans="1:6" ht="20.399999999999999" customHeight="1" x14ac:dyDescent="0.45">
      <c r="A6" s="13" t="s">
        <v>222</v>
      </c>
      <c r="B6" s="13" t="s">
        <v>82</v>
      </c>
      <c r="C6" s="13">
        <v>44.203111</v>
      </c>
      <c r="D6" s="13">
        <v>28.268806000000001</v>
      </c>
      <c r="E6" s="13" t="s">
        <v>223</v>
      </c>
      <c r="F6" s="13" t="s">
        <v>223</v>
      </c>
    </row>
    <row r="7" spans="1:6" ht="20.399999999999999" customHeight="1" x14ac:dyDescent="0.45">
      <c r="A7" s="22" t="s">
        <v>224</v>
      </c>
      <c r="B7" s="22" t="s">
        <v>225</v>
      </c>
      <c r="C7" s="22">
        <v>39.221637999999999</v>
      </c>
      <c r="D7" s="22">
        <v>21.21536</v>
      </c>
      <c r="E7" s="22" t="s">
        <v>226</v>
      </c>
      <c r="F7" s="22" t="s">
        <v>227</v>
      </c>
    </row>
    <row r="8" spans="1:6" ht="20.399999999999999" customHeight="1" x14ac:dyDescent="0.45">
      <c r="A8" s="13" t="s">
        <v>84</v>
      </c>
      <c r="B8" s="13" t="s">
        <v>228</v>
      </c>
      <c r="C8" s="13">
        <v>46.35277</v>
      </c>
      <c r="D8" s="13">
        <v>24.576419999999999</v>
      </c>
      <c r="E8" s="13" t="s">
        <v>229</v>
      </c>
      <c r="F8" s="13" t="s">
        <v>230</v>
      </c>
    </row>
    <row r="9" spans="1:6" ht="20.399999999999999" customHeight="1" x14ac:dyDescent="0.45">
      <c r="A9" s="22" t="s">
        <v>84</v>
      </c>
      <c r="B9" s="22" t="s">
        <v>231</v>
      </c>
      <c r="C9" s="22">
        <v>46.437350000000002</v>
      </c>
      <c r="D9" s="22">
        <v>24.528479999999998</v>
      </c>
      <c r="E9" s="22" t="s">
        <v>232</v>
      </c>
      <c r="F9" s="22" t="s">
        <v>230</v>
      </c>
    </row>
    <row r="10" spans="1:6" ht="20.399999999999999" customHeight="1" x14ac:dyDescent="0.45">
      <c r="A10" s="13" t="s">
        <v>233</v>
      </c>
      <c r="B10" s="13" t="s">
        <v>233</v>
      </c>
      <c r="C10" s="13">
        <v>47.073138999999998</v>
      </c>
      <c r="D10" s="13">
        <v>17.323416999999999</v>
      </c>
      <c r="E10" s="13" t="s">
        <v>234</v>
      </c>
      <c r="F10" s="13" t="s">
        <v>234</v>
      </c>
    </row>
    <row r="11" spans="1:6" ht="20.399999999999999" customHeight="1" x14ac:dyDescent="0.45">
      <c r="A11" s="22" t="s">
        <v>235</v>
      </c>
      <c r="B11" s="22" t="s">
        <v>235</v>
      </c>
      <c r="C11" s="22">
        <v>38.809600000000003</v>
      </c>
      <c r="D11" s="22">
        <v>31.649979999999999</v>
      </c>
      <c r="E11" s="22" t="s">
        <v>236</v>
      </c>
      <c r="F11" s="22" t="s">
        <v>236</v>
      </c>
    </row>
    <row r="12" spans="1:6" ht="20.399999999999999" customHeight="1" x14ac:dyDescent="0.45">
      <c r="A12" s="13" t="s">
        <v>53</v>
      </c>
      <c r="B12" s="13" t="s">
        <v>237</v>
      </c>
      <c r="C12" s="13">
        <v>37.484450000000002</v>
      </c>
      <c r="D12" s="13">
        <v>24.342020000000002</v>
      </c>
      <c r="E12" s="13" t="s">
        <v>238</v>
      </c>
      <c r="F12" s="13" t="s">
        <v>239</v>
      </c>
    </row>
    <row r="13" spans="1:6" ht="20.399999999999999" customHeight="1" x14ac:dyDescent="0.45">
      <c r="A13" s="22" t="s">
        <v>53</v>
      </c>
      <c r="B13" s="22" t="s">
        <v>240</v>
      </c>
      <c r="C13" s="22">
        <v>38.502600000000001</v>
      </c>
      <c r="D13" s="22">
        <v>23.78191</v>
      </c>
      <c r="E13" s="22" t="s">
        <v>241</v>
      </c>
      <c r="F13" s="22" t="s">
        <v>239</v>
      </c>
    </row>
  </sheetData>
  <mergeCells count="5">
    <mergeCell ref="A1:F1"/>
    <mergeCell ref="A2:A3"/>
    <mergeCell ref="B2:B3"/>
    <mergeCell ref="E2:E3"/>
    <mergeCell ref="F2:F3"/>
  </mergeCells>
  <pageMargins left="0.7" right="0.7" top="0.75" bottom="0.75" header="0.3" footer="0.3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view="pageBreakPreview" zoomScaleNormal="100" zoomScaleSheetLayoutView="100" workbookViewId="0">
      <selection sqref="A1:E1"/>
    </sheetView>
  </sheetViews>
  <sheetFormatPr defaultColWidth="8.88671875" defaultRowHeight="23.25" customHeight="1" x14ac:dyDescent="0.45"/>
  <cols>
    <col min="1" max="1" width="24.33203125" style="10" customWidth="1"/>
    <col min="2" max="7" width="8.88671875" style="10"/>
    <col min="8" max="8" width="33.6640625" style="10" customWidth="1"/>
    <col min="9" max="16384" width="8.88671875" style="10"/>
  </cols>
  <sheetData>
    <row r="1" spans="1:11" ht="23.25" customHeight="1" x14ac:dyDescent="0.45">
      <c r="A1" s="58" t="s">
        <v>254</v>
      </c>
      <c r="B1" s="59"/>
      <c r="C1" s="59"/>
      <c r="D1" s="59"/>
      <c r="E1" s="60"/>
    </row>
    <row r="2" spans="1:11" ht="23.25" customHeight="1" x14ac:dyDescent="0.45">
      <c r="A2" s="69" t="s">
        <v>47</v>
      </c>
      <c r="B2" s="58" t="s">
        <v>242</v>
      </c>
      <c r="C2" s="59"/>
      <c r="D2" s="59"/>
      <c r="E2" s="59"/>
    </row>
    <row r="3" spans="1:11" ht="23.25" customHeight="1" x14ac:dyDescent="0.45">
      <c r="A3" s="70"/>
      <c r="B3" s="11">
        <v>2013</v>
      </c>
      <c r="C3" s="11">
        <v>2014</v>
      </c>
      <c r="D3" s="11">
        <v>2015</v>
      </c>
      <c r="E3" s="11">
        <v>2016</v>
      </c>
    </row>
    <row r="4" spans="1:11" ht="23.25" customHeight="1" x14ac:dyDescent="0.45">
      <c r="A4" s="11" t="s">
        <v>243</v>
      </c>
      <c r="B4" s="46" t="s">
        <v>56</v>
      </c>
      <c r="C4" s="46" t="s">
        <v>56</v>
      </c>
      <c r="D4" s="46" t="s">
        <v>56</v>
      </c>
      <c r="E4" s="46">
        <v>5.6308454545454545</v>
      </c>
    </row>
    <row r="5" spans="1:11" ht="23.25" customHeight="1" x14ac:dyDescent="0.45">
      <c r="A5" s="11" t="s">
        <v>215</v>
      </c>
      <c r="B5" s="47" t="s">
        <v>56</v>
      </c>
      <c r="C5" s="47" t="s">
        <v>56</v>
      </c>
      <c r="D5" s="47" t="s">
        <v>56</v>
      </c>
      <c r="E5" s="47">
        <v>5.104636363636363</v>
      </c>
    </row>
    <row r="6" spans="1:11" ht="23.25" customHeight="1" x14ac:dyDescent="0.45">
      <c r="A6" s="11" t="s">
        <v>82</v>
      </c>
      <c r="B6" s="46" t="s">
        <v>56</v>
      </c>
      <c r="C6" s="46">
        <v>5.8869999999999996</v>
      </c>
      <c r="D6" s="46">
        <v>6.7417166666666679</v>
      </c>
      <c r="E6" s="46">
        <v>6.118927272727273</v>
      </c>
    </row>
    <row r="7" spans="1:11" ht="23.25" customHeight="1" x14ac:dyDescent="0.45">
      <c r="A7" s="11" t="s">
        <v>51</v>
      </c>
      <c r="B7" s="47" t="s">
        <v>56</v>
      </c>
      <c r="C7" s="47" t="s">
        <v>56</v>
      </c>
      <c r="D7" s="47" t="s">
        <v>56</v>
      </c>
      <c r="E7" s="47">
        <v>5.6666454545454545</v>
      </c>
    </row>
    <row r="8" spans="1:11" ht="23.25" customHeight="1" x14ac:dyDescent="0.45">
      <c r="A8" s="11" t="s">
        <v>244</v>
      </c>
      <c r="B8" s="46" t="s">
        <v>56</v>
      </c>
      <c r="C8" s="46">
        <v>5.0915999999999997</v>
      </c>
      <c r="D8" s="46">
        <v>5.7218416666666663</v>
      </c>
      <c r="E8" s="46">
        <v>5.66052</v>
      </c>
    </row>
    <row r="9" spans="1:11" ht="23.25" customHeight="1" x14ac:dyDescent="0.45">
      <c r="A9" s="11" t="s">
        <v>245</v>
      </c>
      <c r="B9" s="47">
        <v>5.2596333333333334</v>
      </c>
      <c r="C9" s="47">
        <v>5.5036916666666675</v>
      </c>
      <c r="D9" s="47">
        <v>5.4541166666666667</v>
      </c>
      <c r="E9" s="47">
        <v>5.2192999999999996</v>
      </c>
    </row>
    <row r="10" spans="1:11" ht="23.25" customHeight="1" x14ac:dyDescent="0.45">
      <c r="A10" s="11" t="s">
        <v>233</v>
      </c>
      <c r="B10" s="46" t="s">
        <v>56</v>
      </c>
      <c r="C10" s="46">
        <v>5.8963999999999999</v>
      </c>
      <c r="D10" s="46">
        <v>6.0673583333333339</v>
      </c>
      <c r="E10" s="46">
        <v>6.0027909090909084</v>
      </c>
      <c r="K10" s="10" t="s">
        <v>56</v>
      </c>
    </row>
    <row r="11" spans="1:11" ht="23.25" customHeight="1" x14ac:dyDescent="0.45">
      <c r="A11" s="11" t="s">
        <v>235</v>
      </c>
      <c r="B11" s="47" t="s">
        <v>56</v>
      </c>
      <c r="C11" s="47" t="s">
        <v>56</v>
      </c>
      <c r="D11" s="47" t="s">
        <v>56</v>
      </c>
      <c r="E11" s="47">
        <v>6.3476636363636354</v>
      </c>
    </row>
    <row r="12" spans="1:11" ht="23.25" customHeight="1" x14ac:dyDescent="0.45">
      <c r="A12" s="11" t="s">
        <v>246</v>
      </c>
      <c r="B12" s="46" t="s">
        <v>56</v>
      </c>
      <c r="C12" s="46">
        <v>8.1417749999999991</v>
      </c>
      <c r="D12" s="46">
        <v>8.2806666666666686</v>
      </c>
      <c r="E12" s="46">
        <v>8.0332363636363624</v>
      </c>
    </row>
    <row r="13" spans="1:11" ht="23.25" customHeight="1" x14ac:dyDescent="0.45">
      <c r="A13" s="11" t="s">
        <v>247</v>
      </c>
      <c r="B13" s="47" t="s">
        <v>56</v>
      </c>
      <c r="C13" s="47" t="s">
        <v>56</v>
      </c>
      <c r="D13" s="47" t="s">
        <v>56</v>
      </c>
      <c r="E13" s="47">
        <v>5.1149699999999996</v>
      </c>
    </row>
    <row r="14" spans="1:11" ht="23.25" customHeight="1" x14ac:dyDescent="0.45">
      <c r="A14" s="11" t="s">
        <v>248</v>
      </c>
      <c r="B14" s="48">
        <v>5.2596333333333334</v>
      </c>
      <c r="C14" s="48">
        <v>6.1040933333333331</v>
      </c>
      <c r="D14" s="48">
        <v>6.4531400000000021</v>
      </c>
      <c r="E14" s="48">
        <v>5.889953545454544</v>
      </c>
    </row>
    <row r="15" spans="1:11" ht="23.25" customHeight="1" x14ac:dyDescent="0.45">
      <c r="C15" s="10" t="s">
        <v>56</v>
      </c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portrait" r:id="rId1"/>
  <colBreaks count="1" manualBreakCount="1">
    <brk id="5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rightToLeft="1" view="pageBreakPreview" zoomScaleNormal="100" zoomScaleSheetLayoutView="100" workbookViewId="0">
      <selection sqref="A1:E1"/>
    </sheetView>
  </sheetViews>
  <sheetFormatPr defaultColWidth="8.88671875" defaultRowHeight="22.5" customHeight="1" x14ac:dyDescent="0.45"/>
  <cols>
    <col min="1" max="1" width="28.33203125" style="10" customWidth="1"/>
    <col min="2" max="7" width="8.88671875" style="10"/>
    <col min="8" max="8" width="33.33203125" style="10" customWidth="1"/>
    <col min="9" max="16384" width="8.88671875" style="10"/>
  </cols>
  <sheetData>
    <row r="1" spans="1:14" ht="22.5" customHeight="1" x14ac:dyDescent="0.45">
      <c r="A1" s="58" t="s">
        <v>253</v>
      </c>
      <c r="B1" s="59"/>
      <c r="C1" s="59"/>
      <c r="D1" s="59"/>
      <c r="E1" s="59"/>
    </row>
    <row r="2" spans="1:14" ht="22.5" customHeight="1" x14ac:dyDescent="0.45">
      <c r="A2" s="69" t="s">
        <v>47</v>
      </c>
      <c r="B2" s="58" t="s">
        <v>242</v>
      </c>
      <c r="C2" s="59"/>
      <c r="D2" s="59"/>
      <c r="E2" s="59"/>
    </row>
    <row r="3" spans="1:14" ht="22.5" customHeight="1" x14ac:dyDescent="0.45">
      <c r="A3" s="70"/>
      <c r="B3" s="11">
        <v>2013</v>
      </c>
      <c r="C3" s="11">
        <v>2014</v>
      </c>
      <c r="D3" s="11">
        <v>2015</v>
      </c>
      <c r="E3" s="11">
        <v>2016</v>
      </c>
    </row>
    <row r="4" spans="1:14" ht="22.5" customHeight="1" x14ac:dyDescent="0.45">
      <c r="A4" s="11" t="s">
        <v>243</v>
      </c>
      <c r="B4" s="46" t="s">
        <v>56</v>
      </c>
      <c r="C4" s="46" t="s">
        <v>56</v>
      </c>
      <c r="D4" s="46" t="s">
        <v>56</v>
      </c>
      <c r="E4" s="46">
        <v>6.0311363636363637</v>
      </c>
      <c r="N4" s="49"/>
    </row>
    <row r="5" spans="1:14" ht="22.5" customHeight="1" x14ac:dyDescent="0.45">
      <c r="A5" s="11" t="s">
        <v>215</v>
      </c>
      <c r="B5" s="47" t="s">
        <v>56</v>
      </c>
      <c r="C5" s="47" t="s">
        <v>56</v>
      </c>
      <c r="D5" s="47" t="s">
        <v>56</v>
      </c>
      <c r="E5" s="47">
        <v>5.2991272727272731</v>
      </c>
    </row>
    <row r="6" spans="1:14" ht="22.5" customHeight="1" x14ac:dyDescent="0.45">
      <c r="A6" s="11" t="s">
        <v>82</v>
      </c>
      <c r="B6" s="46" t="s">
        <v>56</v>
      </c>
      <c r="C6" s="46">
        <v>6.3785750000000005</v>
      </c>
      <c r="D6" s="46">
        <v>7.2665916666666659</v>
      </c>
      <c r="E6" s="46">
        <v>6.6110181818181815</v>
      </c>
    </row>
    <row r="7" spans="1:14" ht="22.5" customHeight="1" x14ac:dyDescent="0.45">
      <c r="A7" s="11" t="s">
        <v>51</v>
      </c>
      <c r="B7" s="47" t="s">
        <v>56</v>
      </c>
      <c r="C7" s="47" t="s">
        <v>56</v>
      </c>
      <c r="D7" s="47" t="s">
        <v>56</v>
      </c>
      <c r="E7" s="47">
        <v>5.9377818181818185</v>
      </c>
    </row>
    <row r="8" spans="1:14" ht="22.5" customHeight="1" x14ac:dyDescent="0.45">
      <c r="A8" s="11" t="s">
        <v>244</v>
      </c>
      <c r="B8" s="46" t="s">
        <v>56</v>
      </c>
      <c r="C8" s="46">
        <v>5.4453500000000004</v>
      </c>
      <c r="D8" s="46">
        <v>6.0432083333333333</v>
      </c>
      <c r="E8" s="46">
        <v>5.9871399999999992</v>
      </c>
    </row>
    <row r="9" spans="1:14" ht="22.5" customHeight="1" x14ac:dyDescent="0.45">
      <c r="A9" s="11" t="s">
        <v>245</v>
      </c>
      <c r="B9" s="47">
        <v>5.5813999999999995</v>
      </c>
      <c r="C9" s="47">
        <v>5.8578583333333327</v>
      </c>
      <c r="D9" s="47">
        <v>5.8050999999999995</v>
      </c>
      <c r="E9" s="47">
        <v>5.5579454545454547</v>
      </c>
    </row>
    <row r="10" spans="1:14" ht="22.5" customHeight="1" x14ac:dyDescent="0.45">
      <c r="A10" s="11" t="s">
        <v>233</v>
      </c>
      <c r="B10" s="46" t="s">
        <v>56</v>
      </c>
      <c r="C10" s="46">
        <v>6.5294500000000006</v>
      </c>
      <c r="D10" s="46">
        <v>6.6099250000000005</v>
      </c>
      <c r="E10" s="46">
        <v>6.5229909090909084</v>
      </c>
    </row>
    <row r="11" spans="1:14" ht="22.5" customHeight="1" x14ac:dyDescent="0.45">
      <c r="A11" s="11" t="s">
        <v>235</v>
      </c>
      <c r="B11" s="47" t="s">
        <v>56</v>
      </c>
      <c r="C11" s="47" t="s">
        <v>56</v>
      </c>
      <c r="D11" s="47" t="s">
        <v>56</v>
      </c>
      <c r="E11" s="47">
        <v>6.8604090909090907</v>
      </c>
    </row>
    <row r="12" spans="1:14" ht="22.5" customHeight="1" x14ac:dyDescent="0.45">
      <c r="A12" s="11" t="s">
        <v>246</v>
      </c>
      <c r="B12" s="46" t="s">
        <v>56</v>
      </c>
      <c r="C12" s="46">
        <v>8.4503999999999984</v>
      </c>
      <c r="D12" s="46">
        <v>8.6312333333333324</v>
      </c>
      <c r="E12" s="46">
        <v>8.3530363636363649</v>
      </c>
    </row>
    <row r="13" spans="1:14" ht="22.5" customHeight="1" x14ac:dyDescent="0.45">
      <c r="A13" s="11" t="s">
        <v>247</v>
      </c>
      <c r="B13" s="47" t="s">
        <v>56</v>
      </c>
      <c r="C13" s="47" t="s">
        <v>56</v>
      </c>
      <c r="D13" s="47" t="s">
        <v>56</v>
      </c>
      <c r="E13" s="47">
        <v>5.2693999999999992</v>
      </c>
    </row>
    <row r="14" spans="1:14" ht="22.5" customHeight="1" x14ac:dyDescent="0.45">
      <c r="A14" s="11" t="s">
        <v>248</v>
      </c>
      <c r="B14" s="48">
        <v>5.5813999999999995</v>
      </c>
      <c r="C14" s="48">
        <v>6.5323266666666671</v>
      </c>
      <c r="D14" s="48">
        <v>6.8712116666666656</v>
      </c>
      <c r="E14" s="48">
        <v>6.2429985454545456</v>
      </c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portrait" r:id="rId1"/>
  <colBreaks count="1" manualBreakCount="1">
    <brk id="5" max="17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Normal="100" zoomScaleSheetLayoutView="100" workbookViewId="0">
      <selection sqref="A1:E1"/>
    </sheetView>
  </sheetViews>
  <sheetFormatPr defaultColWidth="9" defaultRowHeight="24" customHeight="1" x14ac:dyDescent="0.45"/>
  <cols>
    <col min="1" max="1" width="30" style="10" customWidth="1"/>
    <col min="2" max="8" width="9" style="10"/>
    <col min="9" max="9" width="34.109375" style="10" customWidth="1"/>
    <col min="10" max="16384" width="9" style="10"/>
  </cols>
  <sheetData>
    <row r="1" spans="1:5" ht="24" customHeight="1" x14ac:dyDescent="0.45">
      <c r="A1" s="58" t="s">
        <v>256</v>
      </c>
      <c r="B1" s="59"/>
      <c r="C1" s="59"/>
      <c r="D1" s="59"/>
      <c r="E1" s="59"/>
    </row>
    <row r="2" spans="1:5" ht="24" customHeight="1" x14ac:dyDescent="0.45">
      <c r="A2" s="69" t="s">
        <v>47</v>
      </c>
      <c r="B2" s="58" t="s">
        <v>242</v>
      </c>
      <c r="C2" s="59"/>
      <c r="D2" s="59"/>
      <c r="E2" s="59"/>
    </row>
    <row r="3" spans="1:5" ht="24" customHeight="1" x14ac:dyDescent="0.45">
      <c r="A3" s="87"/>
      <c r="B3" s="11">
        <v>2013</v>
      </c>
      <c r="C3" s="11">
        <v>2014</v>
      </c>
      <c r="D3" s="11">
        <v>2015</v>
      </c>
      <c r="E3" s="11">
        <v>2016</v>
      </c>
    </row>
    <row r="4" spans="1:5" ht="24" customHeight="1" x14ac:dyDescent="0.45">
      <c r="A4" s="11" t="s">
        <v>243</v>
      </c>
      <c r="B4" s="46" t="s">
        <v>56</v>
      </c>
      <c r="C4" s="46" t="s">
        <v>56</v>
      </c>
      <c r="D4" s="46" t="s">
        <v>56</v>
      </c>
      <c r="E4" s="46">
        <v>6.3260818181818186</v>
      </c>
    </row>
    <row r="5" spans="1:5" ht="24" customHeight="1" x14ac:dyDescent="0.45">
      <c r="A5" s="11" t="s">
        <v>215</v>
      </c>
      <c r="B5" s="47" t="s">
        <v>56</v>
      </c>
      <c r="C5" s="47" t="s">
        <v>56</v>
      </c>
      <c r="D5" s="47" t="s">
        <v>56</v>
      </c>
      <c r="E5" s="47">
        <v>5.4275181818181828</v>
      </c>
    </row>
    <row r="6" spans="1:5" ht="24" customHeight="1" x14ac:dyDescent="0.45">
      <c r="A6" s="11" t="s">
        <v>82</v>
      </c>
      <c r="B6" s="46" t="s">
        <v>56</v>
      </c>
      <c r="C6" s="46">
        <v>6.7289250000000003</v>
      </c>
      <c r="D6" s="46">
        <v>7.6578333333333335</v>
      </c>
      <c r="E6" s="46">
        <v>6.9769727272727273</v>
      </c>
    </row>
    <row r="7" spans="1:5" ht="24" customHeight="1" x14ac:dyDescent="0.45">
      <c r="A7" s="11" t="s">
        <v>51</v>
      </c>
      <c r="B7" s="47" t="s">
        <v>56</v>
      </c>
      <c r="C7" s="47" t="s">
        <v>56</v>
      </c>
      <c r="D7" s="47" t="s">
        <v>56</v>
      </c>
      <c r="E7" s="47">
        <v>6.142445454545455</v>
      </c>
    </row>
    <row r="8" spans="1:5" ht="24" customHeight="1" x14ac:dyDescent="0.45">
      <c r="A8" s="11" t="s">
        <v>244</v>
      </c>
      <c r="B8" s="46" t="s">
        <v>56</v>
      </c>
      <c r="C8" s="46">
        <v>5.7315000000000005</v>
      </c>
      <c r="D8" s="46">
        <v>6.3014750000000008</v>
      </c>
      <c r="E8" s="46">
        <v>6.2517400000000007</v>
      </c>
    </row>
    <row r="9" spans="1:5" ht="24" customHeight="1" x14ac:dyDescent="0.45">
      <c r="A9" s="11" t="s">
        <v>245</v>
      </c>
      <c r="B9" s="47">
        <v>5.8220333333333336</v>
      </c>
      <c r="C9" s="47">
        <v>6.1376583333333334</v>
      </c>
      <c r="D9" s="47">
        <v>6.0816083333333326</v>
      </c>
      <c r="E9" s="47">
        <v>5.8257363636363637</v>
      </c>
    </row>
    <row r="10" spans="1:5" ht="24" customHeight="1" x14ac:dyDescent="0.45">
      <c r="A10" s="11" t="s">
        <v>233</v>
      </c>
      <c r="B10" s="46" t="s">
        <v>56</v>
      </c>
      <c r="C10" s="46">
        <v>7.0354749999999999</v>
      </c>
      <c r="D10" s="46">
        <v>7.0755916666666669</v>
      </c>
      <c r="E10" s="46">
        <v>6.9762909090909098</v>
      </c>
    </row>
    <row r="11" spans="1:5" ht="24" customHeight="1" x14ac:dyDescent="0.45">
      <c r="A11" s="11" t="s">
        <v>235</v>
      </c>
      <c r="B11" s="47" t="s">
        <v>56</v>
      </c>
      <c r="C11" s="47" t="s">
        <v>56</v>
      </c>
      <c r="D11" s="47" t="s">
        <v>56</v>
      </c>
      <c r="E11" s="47">
        <v>7.2019999999999991</v>
      </c>
    </row>
    <row r="12" spans="1:5" ht="24" customHeight="1" x14ac:dyDescent="0.45">
      <c r="A12" s="11" t="s">
        <v>246</v>
      </c>
      <c r="B12" s="46" t="s">
        <v>56</v>
      </c>
      <c r="C12" s="46">
        <v>8.6568750000000012</v>
      </c>
      <c r="D12" s="46">
        <v>8.8494499999999992</v>
      </c>
      <c r="E12" s="46">
        <v>8.5606636363636355</v>
      </c>
    </row>
    <row r="13" spans="1:5" ht="24" customHeight="1" x14ac:dyDescent="0.45">
      <c r="A13" s="11" t="s">
        <v>247</v>
      </c>
      <c r="B13" s="47" t="s">
        <v>56</v>
      </c>
      <c r="C13" s="47" t="s">
        <v>56</v>
      </c>
      <c r="D13" s="47" t="s">
        <v>56</v>
      </c>
      <c r="E13" s="47">
        <v>5.3838400000000002</v>
      </c>
    </row>
    <row r="14" spans="1:5" ht="24" customHeight="1" x14ac:dyDescent="0.45">
      <c r="A14" s="11" t="s">
        <v>249</v>
      </c>
      <c r="B14" s="48">
        <v>5.8220333333333336</v>
      </c>
      <c r="C14" s="48">
        <v>7.1397333333333339</v>
      </c>
      <c r="D14" s="48">
        <v>7.1931916666666664</v>
      </c>
      <c r="E14" s="48">
        <v>6.5073289090909103</v>
      </c>
    </row>
    <row r="19" spans="9:9" ht="24" customHeight="1" x14ac:dyDescent="0.45">
      <c r="I19" s="10" t="s">
        <v>56</v>
      </c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rightToLeft="1" view="pageBreakPreview" zoomScale="110" zoomScaleNormal="100" zoomScaleSheetLayoutView="110" workbookViewId="0">
      <selection sqref="A1:G1"/>
    </sheetView>
  </sheetViews>
  <sheetFormatPr defaultColWidth="8.88671875" defaultRowHeight="22.5" customHeight="1" x14ac:dyDescent="0.45"/>
  <cols>
    <col min="1" max="1" width="15.88671875" style="10" customWidth="1"/>
    <col min="2" max="4" width="8.88671875" style="10"/>
    <col min="5" max="5" width="14.109375" style="10" bestFit="1" customWidth="1"/>
    <col min="6" max="6" width="8.88671875" style="10"/>
    <col min="7" max="7" width="14.109375" style="10" bestFit="1" customWidth="1"/>
    <col min="8" max="16384" width="8.88671875" style="10"/>
  </cols>
  <sheetData>
    <row r="1" spans="1:8" ht="22.5" customHeight="1" x14ac:dyDescent="0.45">
      <c r="A1" s="58" t="s">
        <v>31</v>
      </c>
      <c r="B1" s="59"/>
      <c r="C1" s="59"/>
      <c r="D1" s="59"/>
      <c r="E1" s="59"/>
      <c r="F1" s="59"/>
      <c r="G1" s="60"/>
    </row>
    <row r="2" spans="1:8" ht="22.5" customHeight="1" x14ac:dyDescent="0.45">
      <c r="A2" s="11" t="s">
        <v>3</v>
      </c>
      <c r="B2" s="12">
        <v>2012</v>
      </c>
      <c r="C2" s="12">
        <v>2013</v>
      </c>
      <c r="D2" s="12">
        <v>2014</v>
      </c>
      <c r="E2" s="12">
        <v>2015</v>
      </c>
      <c r="F2" s="12">
        <v>2016</v>
      </c>
      <c r="G2" s="12">
        <v>2017</v>
      </c>
    </row>
    <row r="3" spans="1:8" ht="15.6" x14ac:dyDescent="0.45">
      <c r="A3" s="13" t="s">
        <v>32</v>
      </c>
      <c r="B3" s="14">
        <v>53588</v>
      </c>
      <c r="C3" s="14">
        <v>58462</v>
      </c>
      <c r="D3" s="14">
        <v>65506</v>
      </c>
      <c r="E3" s="14">
        <v>69155</v>
      </c>
      <c r="F3" s="14">
        <v>74702</v>
      </c>
      <c r="G3" s="14">
        <v>80471</v>
      </c>
      <c r="H3" s="15"/>
    </row>
    <row r="4" spans="1:8" ht="22.5" customHeight="1" x14ac:dyDescent="0.45">
      <c r="A4" s="61" t="s">
        <v>33</v>
      </c>
      <c r="B4" s="62"/>
      <c r="C4" s="62"/>
      <c r="D4" s="62"/>
      <c r="E4" s="62"/>
      <c r="F4" s="62"/>
      <c r="G4" s="63"/>
    </row>
    <row r="5" spans="1:8" ht="22.5" customHeight="1" x14ac:dyDescent="0.45">
      <c r="E5" s="16"/>
      <c r="G5" s="16"/>
    </row>
  </sheetData>
  <mergeCells count="2">
    <mergeCell ref="A1:G1"/>
    <mergeCell ref="A4:G4"/>
  </mergeCells>
  <pageMargins left="0.7" right="0.7" top="0.75" bottom="0.75" header="0.3" footer="0.3"/>
  <pageSetup paperSize="9" orientation="portrait" r:id="rId1"/>
  <colBreaks count="1" manualBreakCount="1">
    <brk id="7" max="3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view="pageBreakPreview" zoomScaleNormal="100" zoomScaleSheetLayoutView="100" workbookViewId="0">
      <selection sqref="A1:E1"/>
    </sheetView>
  </sheetViews>
  <sheetFormatPr defaultColWidth="8.88671875" defaultRowHeight="15.6" x14ac:dyDescent="0.45"/>
  <cols>
    <col min="1" max="1" width="27.6640625" style="10" customWidth="1"/>
    <col min="2" max="8" width="8.88671875" style="10"/>
    <col min="9" max="9" width="34.33203125" style="10" customWidth="1"/>
    <col min="10" max="16384" width="8.88671875" style="10"/>
  </cols>
  <sheetData>
    <row r="1" spans="1:5" ht="21.75" customHeight="1" x14ac:dyDescent="0.45">
      <c r="A1" s="58" t="s">
        <v>257</v>
      </c>
      <c r="B1" s="59"/>
      <c r="C1" s="59"/>
      <c r="D1" s="59"/>
      <c r="E1" s="59"/>
    </row>
    <row r="2" spans="1:5" ht="43.5" customHeight="1" x14ac:dyDescent="0.45">
      <c r="A2" s="69" t="s">
        <v>47</v>
      </c>
      <c r="B2" s="58" t="s">
        <v>242</v>
      </c>
      <c r="C2" s="59"/>
      <c r="D2" s="59"/>
      <c r="E2" s="59"/>
    </row>
    <row r="3" spans="1:5" x14ac:dyDescent="0.45">
      <c r="A3" s="87"/>
      <c r="B3" s="11">
        <v>2013</v>
      </c>
      <c r="C3" s="11">
        <v>2014</v>
      </c>
      <c r="D3" s="11">
        <v>2015</v>
      </c>
      <c r="E3" s="11">
        <v>2016</v>
      </c>
    </row>
    <row r="4" spans="1:5" x14ac:dyDescent="0.45">
      <c r="A4" s="11" t="s">
        <v>243</v>
      </c>
      <c r="B4" s="46" t="s">
        <v>56</v>
      </c>
      <c r="C4" s="46" t="s">
        <v>56</v>
      </c>
      <c r="D4" s="46" t="s">
        <v>56</v>
      </c>
      <c r="E4" s="46">
        <v>6.5383727272727299</v>
      </c>
    </row>
    <row r="5" spans="1:5" x14ac:dyDescent="0.45">
      <c r="A5" s="11" t="s">
        <v>215</v>
      </c>
      <c r="B5" s="47" t="s">
        <v>56</v>
      </c>
      <c r="C5" s="47" t="s">
        <v>56</v>
      </c>
      <c r="D5" s="47" t="s">
        <v>56</v>
      </c>
      <c r="E5" s="47">
        <v>5.5513545454545454</v>
      </c>
    </row>
    <row r="6" spans="1:5" x14ac:dyDescent="0.45">
      <c r="A6" s="11" t="s">
        <v>82</v>
      </c>
      <c r="B6" s="46" t="s">
        <v>56</v>
      </c>
      <c r="C6" s="46">
        <v>6.9247500000000004</v>
      </c>
      <c r="D6" s="46">
        <v>7.9352749999999999</v>
      </c>
      <c r="E6" s="46">
        <v>7.2330181818181813</v>
      </c>
    </row>
    <row r="7" spans="1:5" x14ac:dyDescent="0.45">
      <c r="A7" s="11" t="s">
        <v>51</v>
      </c>
      <c r="B7" s="47" t="s">
        <v>56</v>
      </c>
      <c r="C7" s="47" t="s">
        <v>56</v>
      </c>
      <c r="D7" s="47" t="s">
        <v>56</v>
      </c>
      <c r="E7" s="47">
        <v>6.262872727272728</v>
      </c>
    </row>
    <row r="8" spans="1:5" x14ac:dyDescent="0.45">
      <c r="A8" s="11" t="s">
        <v>250</v>
      </c>
      <c r="B8" s="46" t="s">
        <v>56</v>
      </c>
      <c r="C8" s="46">
        <v>5.9384000000000006</v>
      </c>
      <c r="D8" s="46">
        <v>6.5271833333333333</v>
      </c>
      <c r="E8" s="46">
        <v>6.4729099999999988</v>
      </c>
    </row>
    <row r="9" spans="1:5" x14ac:dyDescent="0.45">
      <c r="A9" s="11" t="s">
        <v>245</v>
      </c>
      <c r="B9" s="47">
        <v>6.0568333333333326</v>
      </c>
      <c r="C9" s="47">
        <v>6.3832333333333322</v>
      </c>
      <c r="D9" s="47">
        <v>6.3192833333333338</v>
      </c>
      <c r="E9" s="47">
        <v>6.0514727272727278</v>
      </c>
    </row>
    <row r="10" spans="1:5" x14ac:dyDescent="0.45">
      <c r="A10" s="11" t="s">
        <v>233</v>
      </c>
      <c r="B10" s="46"/>
      <c r="C10" s="46">
        <v>7.3340249999999996</v>
      </c>
      <c r="D10" s="46">
        <v>7.3668666666666667</v>
      </c>
      <c r="E10" s="46">
        <v>7.2746545454545446</v>
      </c>
    </row>
    <row r="11" spans="1:5" x14ac:dyDescent="0.45">
      <c r="A11" s="11" t="s">
        <v>235</v>
      </c>
      <c r="B11" s="47" t="s">
        <v>56</v>
      </c>
      <c r="C11" s="47" t="s">
        <v>56</v>
      </c>
      <c r="D11" s="47" t="s">
        <v>56</v>
      </c>
      <c r="E11" s="47">
        <v>7.424090909090908</v>
      </c>
    </row>
    <row r="12" spans="1:5" x14ac:dyDescent="0.45">
      <c r="A12" s="11" t="s">
        <v>246</v>
      </c>
      <c r="B12" s="46" t="s">
        <v>56</v>
      </c>
      <c r="C12" s="46">
        <v>8.5675749999999997</v>
      </c>
      <c r="D12" s="46">
        <v>8.7476500000000001</v>
      </c>
      <c r="E12" s="46">
        <v>8.4704727272727283</v>
      </c>
    </row>
    <row r="13" spans="1:5" x14ac:dyDescent="0.45">
      <c r="A13" s="11" t="s">
        <v>247</v>
      </c>
      <c r="B13" s="47" t="s">
        <v>56</v>
      </c>
      <c r="C13" s="47" t="s">
        <v>56</v>
      </c>
      <c r="D13" s="47" t="s">
        <v>56</v>
      </c>
      <c r="E13" s="47">
        <v>5.4665499999999998</v>
      </c>
    </row>
    <row r="14" spans="1:5" x14ac:dyDescent="0.45">
      <c r="A14" s="11" t="s">
        <v>248</v>
      </c>
      <c r="B14" s="48">
        <v>6.0568333333333326</v>
      </c>
      <c r="C14" s="48">
        <v>7.0295966666666674</v>
      </c>
      <c r="D14" s="48">
        <v>7.3792516666666668</v>
      </c>
      <c r="E14" s="48">
        <v>6.6745769090909093</v>
      </c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sqref="A1:E1"/>
    </sheetView>
  </sheetViews>
  <sheetFormatPr defaultColWidth="8.88671875" defaultRowHeight="18.75" customHeight="1" x14ac:dyDescent="0.45"/>
  <cols>
    <col min="1" max="1" width="34.109375" style="10" customWidth="1"/>
    <col min="2" max="5" width="8.88671875" style="10"/>
    <col min="6" max="6" width="8.33203125" style="10" bestFit="1" customWidth="1"/>
    <col min="7" max="7" width="8.88671875" style="10"/>
    <col min="8" max="8" width="12.109375" style="10" customWidth="1"/>
    <col min="9" max="9" width="8.33203125" style="10" customWidth="1"/>
    <col min="10" max="16384" width="8.88671875" style="10"/>
  </cols>
  <sheetData>
    <row r="1" spans="1:5" ht="18.75" customHeight="1" x14ac:dyDescent="0.45">
      <c r="A1" s="88" t="s">
        <v>255</v>
      </c>
      <c r="B1" s="59"/>
      <c r="C1" s="59"/>
      <c r="D1" s="59"/>
      <c r="E1" s="59"/>
    </row>
    <row r="2" spans="1:5" ht="18.75" customHeight="1" x14ac:dyDescent="0.45">
      <c r="A2" s="89" t="s">
        <v>47</v>
      </c>
      <c r="B2" s="59" t="s">
        <v>242</v>
      </c>
      <c r="C2" s="59"/>
      <c r="D2" s="59"/>
      <c r="E2" s="60"/>
    </row>
    <row r="3" spans="1:5" ht="18.75" customHeight="1" x14ac:dyDescent="0.45">
      <c r="A3" s="90"/>
      <c r="B3" s="12">
        <v>2013</v>
      </c>
      <c r="C3" s="50">
        <v>2014</v>
      </c>
      <c r="D3" s="11">
        <v>2015</v>
      </c>
      <c r="E3" s="11">
        <v>2016</v>
      </c>
    </row>
    <row r="4" spans="1:5" ht="18.75" customHeight="1" x14ac:dyDescent="0.45">
      <c r="A4" s="51" t="s">
        <v>243</v>
      </c>
      <c r="B4" s="52" t="s">
        <v>56</v>
      </c>
      <c r="C4" s="46" t="s">
        <v>56</v>
      </c>
      <c r="D4" s="46" t="s">
        <v>56</v>
      </c>
      <c r="E4" s="46">
        <v>6.5735909090909104</v>
      </c>
    </row>
    <row r="5" spans="1:5" ht="18.75" customHeight="1" x14ac:dyDescent="0.45">
      <c r="A5" s="51" t="s">
        <v>215</v>
      </c>
      <c r="B5" s="53" t="s">
        <v>56</v>
      </c>
      <c r="C5" s="47" t="s">
        <v>56</v>
      </c>
      <c r="D5" s="47" t="s">
        <v>56</v>
      </c>
      <c r="E5" s="47">
        <v>5.5641545454545458</v>
      </c>
    </row>
    <row r="6" spans="1:5" ht="18.75" customHeight="1" x14ac:dyDescent="0.45">
      <c r="A6" s="51" t="s">
        <v>82</v>
      </c>
      <c r="B6" s="52" t="s">
        <v>56</v>
      </c>
      <c r="C6" s="46">
        <v>6.9544750000000004</v>
      </c>
      <c r="D6" s="46">
        <v>7.9611000000000018</v>
      </c>
      <c r="E6" s="46">
        <v>7.2535454545454536</v>
      </c>
    </row>
    <row r="7" spans="1:5" ht="18.75" customHeight="1" x14ac:dyDescent="0.45">
      <c r="A7" s="51" t="s">
        <v>51</v>
      </c>
      <c r="B7" s="53" t="s">
        <v>56</v>
      </c>
      <c r="C7" s="47" t="s">
        <v>56</v>
      </c>
      <c r="D7" s="47" t="s">
        <v>56</v>
      </c>
      <c r="E7" s="47">
        <v>6.302627272727273</v>
      </c>
    </row>
    <row r="8" spans="1:5" ht="18.75" customHeight="1" x14ac:dyDescent="0.45">
      <c r="A8" s="51" t="s">
        <v>244</v>
      </c>
      <c r="B8" s="52" t="s">
        <v>56</v>
      </c>
      <c r="C8" s="46">
        <v>5.9654500000000006</v>
      </c>
      <c r="D8" s="46">
        <v>6.5638583333333331</v>
      </c>
      <c r="E8" s="46">
        <v>6.5016300000000005</v>
      </c>
    </row>
    <row r="9" spans="1:5" ht="18.75" customHeight="1" x14ac:dyDescent="0.45">
      <c r="A9" s="51" t="s">
        <v>245</v>
      </c>
      <c r="B9" s="53">
        <v>6.086733333333334</v>
      </c>
      <c r="C9" s="47">
        <v>6.4333833333333326</v>
      </c>
      <c r="D9" s="47">
        <v>6.3639833333333344</v>
      </c>
      <c r="E9" s="47">
        <v>6.0934454545454546</v>
      </c>
    </row>
    <row r="10" spans="1:5" ht="18.75" customHeight="1" x14ac:dyDescent="0.45">
      <c r="A10" s="51" t="s">
        <v>233</v>
      </c>
      <c r="B10" s="52" t="s">
        <v>56</v>
      </c>
      <c r="C10" s="46">
        <v>7.347925</v>
      </c>
      <c r="D10" s="46">
        <v>7.4037499999999996</v>
      </c>
      <c r="E10" s="46">
        <v>7.3117090909090905</v>
      </c>
    </row>
    <row r="11" spans="1:5" ht="18.75" customHeight="1" x14ac:dyDescent="0.45">
      <c r="A11" s="51" t="s">
        <v>235</v>
      </c>
      <c r="B11" s="53" t="s">
        <v>56</v>
      </c>
      <c r="C11" s="47" t="s">
        <v>56</v>
      </c>
      <c r="D11" s="47" t="s">
        <v>56</v>
      </c>
      <c r="E11" s="47">
        <v>7.4867818181818171</v>
      </c>
    </row>
    <row r="12" spans="1:5" ht="18.75" customHeight="1" x14ac:dyDescent="0.45">
      <c r="A12" s="51" t="s">
        <v>246</v>
      </c>
      <c r="B12" s="52" t="s">
        <v>56</v>
      </c>
      <c r="C12" s="46">
        <v>8.8041</v>
      </c>
      <c r="D12" s="46">
        <v>8.9920999999999989</v>
      </c>
      <c r="E12" s="46">
        <v>8.7029545454545456</v>
      </c>
    </row>
    <row r="13" spans="1:5" ht="18.75" customHeight="1" x14ac:dyDescent="0.45">
      <c r="A13" s="51" t="s">
        <v>247</v>
      </c>
      <c r="B13" s="53" t="s">
        <v>56</v>
      </c>
      <c r="C13" s="47" t="s">
        <v>56</v>
      </c>
      <c r="D13" s="47" t="s">
        <v>56</v>
      </c>
      <c r="E13" s="47">
        <v>5.4960199999999997</v>
      </c>
    </row>
    <row r="14" spans="1:5" ht="18.75" customHeight="1" x14ac:dyDescent="0.45">
      <c r="A14" s="51" t="s">
        <v>261</v>
      </c>
      <c r="B14" s="54">
        <v>6.086733333333334</v>
      </c>
      <c r="C14" s="55">
        <v>7.1010666666666662</v>
      </c>
      <c r="D14" s="55">
        <v>7.4569583333333327</v>
      </c>
      <c r="E14" s="55">
        <v>6.7286459090909094</v>
      </c>
    </row>
    <row r="19" spans="3:3" ht="18.75" customHeight="1" x14ac:dyDescent="0.45">
      <c r="C19" s="10" t="s">
        <v>56</v>
      </c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sqref="A1:C1"/>
    </sheetView>
  </sheetViews>
  <sheetFormatPr defaultColWidth="9" defaultRowHeight="15.6" x14ac:dyDescent="0.45"/>
  <cols>
    <col min="1" max="1" width="9" style="10"/>
    <col min="2" max="2" width="15.88671875" style="10" customWidth="1"/>
    <col min="3" max="3" width="23.33203125" style="10" customWidth="1"/>
    <col min="4" max="16384" width="9" style="10"/>
  </cols>
  <sheetData>
    <row r="1" spans="1:5" ht="40.200000000000003" customHeight="1" x14ac:dyDescent="0.55000000000000004">
      <c r="A1" s="58" t="s">
        <v>203</v>
      </c>
      <c r="B1" s="59"/>
      <c r="C1" s="59"/>
      <c r="D1" s="56"/>
      <c r="E1" s="56"/>
    </row>
    <row r="2" spans="1:5" ht="31.2" x14ac:dyDescent="0.45">
      <c r="A2" s="11" t="s">
        <v>59</v>
      </c>
      <c r="B2" s="11" t="s">
        <v>196</v>
      </c>
      <c r="C2" s="11" t="s">
        <v>202</v>
      </c>
    </row>
    <row r="3" spans="1:5" x14ac:dyDescent="0.45">
      <c r="A3" s="11">
        <v>1</v>
      </c>
      <c r="B3" s="46" t="s">
        <v>84</v>
      </c>
      <c r="C3" s="46">
        <v>1.78</v>
      </c>
    </row>
    <row r="4" spans="1:5" x14ac:dyDescent="0.45">
      <c r="A4" s="11">
        <v>2</v>
      </c>
      <c r="B4" s="47" t="s">
        <v>108</v>
      </c>
      <c r="C4" s="47">
        <v>1.18</v>
      </c>
    </row>
    <row r="5" spans="1:5" x14ac:dyDescent="0.45">
      <c r="A5" s="11">
        <v>3</v>
      </c>
      <c r="B5" s="46" t="s">
        <v>197</v>
      </c>
      <c r="C5" s="46">
        <v>1.1000000000000001</v>
      </c>
    </row>
    <row r="6" spans="1:5" x14ac:dyDescent="0.45">
      <c r="A6" s="11">
        <v>4</v>
      </c>
      <c r="B6" s="47" t="s">
        <v>98</v>
      </c>
      <c r="C6" s="47">
        <v>0.98</v>
      </c>
    </row>
    <row r="7" spans="1:5" x14ac:dyDescent="0.45">
      <c r="A7" s="11">
        <v>5</v>
      </c>
      <c r="B7" s="46" t="s">
        <v>161</v>
      </c>
      <c r="C7" s="46">
        <v>1.95</v>
      </c>
    </row>
    <row r="8" spans="1:5" x14ac:dyDescent="0.45">
      <c r="A8" s="11">
        <v>6</v>
      </c>
      <c r="B8" s="47" t="s">
        <v>198</v>
      </c>
      <c r="C8" s="47">
        <v>1.06</v>
      </c>
    </row>
    <row r="9" spans="1:5" x14ac:dyDescent="0.45">
      <c r="A9" s="11">
        <v>7</v>
      </c>
      <c r="B9" s="46" t="s">
        <v>114</v>
      </c>
      <c r="C9" s="46">
        <v>1.1000000000000001</v>
      </c>
    </row>
    <row r="10" spans="1:5" x14ac:dyDescent="0.45">
      <c r="A10" s="11">
        <v>8</v>
      </c>
      <c r="B10" s="47" t="s">
        <v>134</v>
      </c>
      <c r="C10" s="47">
        <v>2.8</v>
      </c>
    </row>
    <row r="11" spans="1:5" x14ac:dyDescent="0.45">
      <c r="A11" s="11">
        <v>9</v>
      </c>
      <c r="B11" s="46" t="s">
        <v>199</v>
      </c>
      <c r="C11" s="46">
        <v>1.4</v>
      </c>
    </row>
    <row r="12" spans="1:5" x14ac:dyDescent="0.45">
      <c r="A12" s="11">
        <v>10</v>
      </c>
      <c r="B12" s="47" t="s">
        <v>122</v>
      </c>
      <c r="C12" s="47">
        <v>1.24</v>
      </c>
    </row>
    <row r="13" spans="1:5" x14ac:dyDescent="0.45">
      <c r="A13" s="11">
        <v>11</v>
      </c>
      <c r="B13" s="46" t="s">
        <v>128</v>
      </c>
      <c r="C13" s="46">
        <v>1.88</v>
      </c>
    </row>
    <row r="14" spans="1:5" x14ac:dyDescent="0.45">
      <c r="A14" s="11">
        <v>12</v>
      </c>
      <c r="B14" s="47" t="s">
        <v>124</v>
      </c>
      <c r="C14" s="47">
        <v>0.59</v>
      </c>
    </row>
    <row r="15" spans="1:5" x14ac:dyDescent="0.45">
      <c r="A15" s="11">
        <v>13</v>
      </c>
      <c r="B15" s="46" t="s">
        <v>132</v>
      </c>
      <c r="C15" s="46">
        <v>0.68</v>
      </c>
    </row>
    <row r="16" spans="1:5" ht="15.75" customHeight="1" x14ac:dyDescent="0.45">
      <c r="A16" s="66" t="s">
        <v>200</v>
      </c>
      <c r="B16" s="68"/>
      <c r="C16" s="11">
        <v>1.45</v>
      </c>
    </row>
    <row r="17" spans="1:3" ht="13.95" customHeight="1" x14ac:dyDescent="0.45">
      <c r="A17" s="64" t="s">
        <v>201</v>
      </c>
      <c r="B17" s="65"/>
      <c r="C17" s="65"/>
    </row>
    <row r="18" spans="1:3" ht="13.95" customHeight="1" x14ac:dyDescent="0.45"/>
    <row r="19" spans="1:3" ht="13.95" customHeight="1" x14ac:dyDescent="0.45"/>
  </sheetData>
  <mergeCells count="3">
    <mergeCell ref="A1:C1"/>
    <mergeCell ref="A16:B16"/>
    <mergeCell ref="A17:C17"/>
  </mergeCells>
  <pageMargins left="0.7" right="0.7" top="0.75" bottom="0.75" header="0.3" footer="0.3"/>
  <pageSetup paperSize="9" orientation="portrait" r:id="rId1"/>
  <colBreaks count="1" manualBreakCount="1">
    <brk id="3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rightToLeft="1" view="pageBreakPreview" zoomScaleNormal="100" zoomScaleSheetLayoutView="100" workbookViewId="0">
      <selection activeCell="G6" sqref="G6"/>
    </sheetView>
  </sheetViews>
  <sheetFormatPr defaultColWidth="8.88671875" defaultRowHeight="15.6" x14ac:dyDescent="0.45"/>
  <cols>
    <col min="1" max="1" width="3.88671875" style="10" customWidth="1"/>
    <col min="2" max="5" width="21.6640625" style="10" customWidth="1"/>
    <col min="6" max="16384" width="8.88671875" style="10"/>
  </cols>
  <sheetData>
    <row r="1" spans="1:7" ht="21" customHeight="1" x14ac:dyDescent="0.45">
      <c r="A1" s="58" t="s">
        <v>204</v>
      </c>
      <c r="B1" s="59"/>
      <c r="C1" s="59"/>
      <c r="D1" s="59"/>
      <c r="E1" s="59"/>
      <c r="G1" s="57"/>
    </row>
    <row r="2" spans="1:7" ht="14.25" customHeight="1" x14ac:dyDescent="0.45">
      <c r="A2" s="11" t="s">
        <v>59</v>
      </c>
      <c r="B2" s="11" t="s">
        <v>196</v>
      </c>
      <c r="C2" s="11" t="s">
        <v>205</v>
      </c>
      <c r="D2" s="11" t="s">
        <v>206</v>
      </c>
      <c r="E2" s="11" t="s">
        <v>207</v>
      </c>
    </row>
    <row r="3" spans="1:7" x14ac:dyDescent="0.45">
      <c r="A3" s="11">
        <v>1</v>
      </c>
      <c r="B3" s="11" t="s">
        <v>84</v>
      </c>
      <c r="C3" s="46">
        <v>49.16</v>
      </c>
      <c r="D3" s="46">
        <v>23.96</v>
      </c>
      <c r="E3" s="46">
        <v>26.88</v>
      </c>
    </row>
    <row r="4" spans="1:7" x14ac:dyDescent="0.45">
      <c r="A4" s="11">
        <v>2</v>
      </c>
      <c r="B4" s="11" t="s">
        <v>108</v>
      </c>
      <c r="C4" s="47">
        <v>41.62</v>
      </c>
      <c r="D4" s="47">
        <v>29.53</v>
      </c>
      <c r="E4" s="47">
        <v>28.85</v>
      </c>
    </row>
    <row r="5" spans="1:7" x14ac:dyDescent="0.45">
      <c r="A5" s="11">
        <v>3</v>
      </c>
      <c r="B5" s="11" t="s">
        <v>197</v>
      </c>
      <c r="C5" s="46">
        <v>63.83</v>
      </c>
      <c r="D5" s="46">
        <v>16.48</v>
      </c>
      <c r="E5" s="46">
        <v>19.690000000000001</v>
      </c>
    </row>
    <row r="6" spans="1:7" x14ac:dyDescent="0.45">
      <c r="A6" s="11">
        <v>4</v>
      </c>
      <c r="B6" s="11" t="s">
        <v>98</v>
      </c>
      <c r="C6" s="47">
        <v>22.66</v>
      </c>
      <c r="D6" s="47">
        <v>55.39</v>
      </c>
      <c r="E6" s="47">
        <v>21.96</v>
      </c>
    </row>
    <row r="7" spans="1:7" x14ac:dyDescent="0.45">
      <c r="A7" s="11">
        <v>5</v>
      </c>
      <c r="B7" s="11" t="s">
        <v>161</v>
      </c>
      <c r="C7" s="46">
        <v>52.84</v>
      </c>
      <c r="D7" s="46">
        <v>22.02</v>
      </c>
      <c r="E7" s="46">
        <v>25.14</v>
      </c>
    </row>
    <row r="8" spans="1:7" x14ac:dyDescent="0.45">
      <c r="A8" s="11">
        <v>6</v>
      </c>
      <c r="B8" s="11" t="s">
        <v>198</v>
      </c>
      <c r="C8" s="47">
        <v>50.53</v>
      </c>
      <c r="D8" s="47">
        <v>26.64</v>
      </c>
      <c r="E8" s="47">
        <v>22.83</v>
      </c>
    </row>
    <row r="9" spans="1:7" x14ac:dyDescent="0.45">
      <c r="A9" s="11">
        <v>7</v>
      </c>
      <c r="B9" s="11" t="s">
        <v>114</v>
      </c>
      <c r="C9" s="46">
        <v>47.69</v>
      </c>
      <c r="D9" s="46">
        <v>25.59</v>
      </c>
      <c r="E9" s="46">
        <v>26.72</v>
      </c>
    </row>
    <row r="10" spans="1:7" x14ac:dyDescent="0.45">
      <c r="A10" s="11">
        <v>8</v>
      </c>
      <c r="B10" s="11" t="s">
        <v>134</v>
      </c>
      <c r="C10" s="47">
        <v>40.71</v>
      </c>
      <c r="D10" s="47">
        <v>25.02</v>
      </c>
      <c r="E10" s="47">
        <v>34.270000000000003</v>
      </c>
    </row>
    <row r="11" spans="1:7" x14ac:dyDescent="0.45">
      <c r="A11" s="11">
        <v>9</v>
      </c>
      <c r="B11" s="11" t="s">
        <v>199</v>
      </c>
      <c r="C11" s="46">
        <v>32.619999999999997</v>
      </c>
      <c r="D11" s="46">
        <v>35.86</v>
      </c>
      <c r="E11" s="46">
        <v>31.52</v>
      </c>
    </row>
    <row r="12" spans="1:7" x14ac:dyDescent="0.45">
      <c r="A12" s="11">
        <v>10</v>
      </c>
      <c r="B12" s="11" t="s">
        <v>122</v>
      </c>
      <c r="C12" s="47">
        <v>60.45</v>
      </c>
      <c r="D12" s="47">
        <v>24.63</v>
      </c>
      <c r="E12" s="47">
        <v>14.92</v>
      </c>
    </row>
    <row r="13" spans="1:7" x14ac:dyDescent="0.45">
      <c r="A13" s="11">
        <v>11</v>
      </c>
      <c r="B13" s="11" t="s">
        <v>128</v>
      </c>
      <c r="C13" s="46">
        <v>53.78</v>
      </c>
      <c r="D13" s="46">
        <v>33.299999999999997</v>
      </c>
      <c r="E13" s="46">
        <v>12.92</v>
      </c>
    </row>
    <row r="14" spans="1:7" x14ac:dyDescent="0.45">
      <c r="A14" s="11">
        <v>12</v>
      </c>
      <c r="B14" s="11" t="s">
        <v>124</v>
      </c>
      <c r="C14" s="47">
        <v>63.6</v>
      </c>
      <c r="D14" s="47">
        <v>17.670000000000002</v>
      </c>
      <c r="E14" s="47">
        <v>18.739999999999998</v>
      </c>
    </row>
    <row r="15" spans="1:7" x14ac:dyDescent="0.45">
      <c r="A15" s="11">
        <v>13</v>
      </c>
      <c r="B15" s="11" t="s">
        <v>132</v>
      </c>
      <c r="C15" s="46">
        <v>61.74</v>
      </c>
      <c r="D15" s="46">
        <v>22.04</v>
      </c>
      <c r="E15" s="46">
        <v>16.23</v>
      </c>
    </row>
    <row r="16" spans="1:7" ht="15.75" customHeight="1" x14ac:dyDescent="0.45">
      <c r="A16" s="66" t="s">
        <v>200</v>
      </c>
      <c r="B16" s="68"/>
      <c r="C16" s="11">
        <v>48.01</v>
      </c>
      <c r="D16" s="11">
        <v>26.68</v>
      </c>
      <c r="E16" s="11">
        <v>25.31</v>
      </c>
    </row>
    <row r="17" spans="1:5" ht="21.75" customHeight="1" x14ac:dyDescent="0.45">
      <c r="A17" s="64" t="s">
        <v>201</v>
      </c>
      <c r="B17" s="65"/>
      <c r="C17" s="65"/>
      <c r="D17" s="65"/>
      <c r="E17" s="65"/>
    </row>
  </sheetData>
  <mergeCells count="3">
    <mergeCell ref="A16:B16"/>
    <mergeCell ref="A17:E17"/>
    <mergeCell ref="A1:E1"/>
  </mergeCells>
  <pageMargins left="0.7" right="0.7" top="0.75" bottom="0.75" header="0.3" footer="0.3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rightToLeft="1" view="pageBreakPreview" zoomScaleNormal="100" zoomScaleSheetLayoutView="100" workbookViewId="0">
      <selection sqref="A1:H1"/>
    </sheetView>
  </sheetViews>
  <sheetFormatPr defaultColWidth="9" defaultRowHeight="22.5" customHeight="1" x14ac:dyDescent="0.45"/>
  <cols>
    <col min="1" max="1" width="9" style="20"/>
    <col min="2" max="2" width="10.6640625" style="20" customWidth="1"/>
    <col min="3" max="3" width="7.88671875" style="20" customWidth="1"/>
    <col min="4" max="8" width="10.6640625" style="20" customWidth="1"/>
    <col min="9" max="9" width="11.33203125" style="20" bestFit="1" customWidth="1"/>
    <col min="10" max="12" width="10.33203125" style="20" bestFit="1" customWidth="1"/>
    <col min="13" max="16384" width="9" style="20"/>
  </cols>
  <sheetData>
    <row r="1" spans="1:12" s="17" customFormat="1" ht="22.5" customHeight="1" x14ac:dyDescent="0.3">
      <c r="A1" s="58" t="s">
        <v>9</v>
      </c>
      <c r="B1" s="59"/>
      <c r="C1" s="59"/>
      <c r="D1" s="59"/>
      <c r="E1" s="59"/>
      <c r="F1" s="59"/>
      <c r="G1" s="59"/>
      <c r="H1" s="60"/>
    </row>
    <row r="2" spans="1:12" s="17" customFormat="1" ht="31.2" x14ac:dyDescent="0.3">
      <c r="A2" s="18" t="s">
        <v>10</v>
      </c>
      <c r="B2" s="18" t="s">
        <v>11</v>
      </c>
      <c r="C2" s="18" t="s">
        <v>12</v>
      </c>
      <c r="D2" s="18" t="s">
        <v>13</v>
      </c>
      <c r="E2" s="18" t="s">
        <v>14</v>
      </c>
      <c r="F2" s="18" t="s">
        <v>16</v>
      </c>
      <c r="G2" s="18" t="s">
        <v>17</v>
      </c>
      <c r="H2" s="18" t="s">
        <v>18</v>
      </c>
    </row>
    <row r="3" spans="1:12" ht="22.5" customHeight="1" x14ac:dyDescent="0.45">
      <c r="A3" s="18">
        <v>2012</v>
      </c>
      <c r="B3" s="14">
        <v>13986</v>
      </c>
      <c r="C3" s="14">
        <v>26327</v>
      </c>
      <c r="D3" s="14">
        <v>2331</v>
      </c>
      <c r="E3" s="14">
        <v>1727</v>
      </c>
      <c r="F3" s="13">
        <v>0.5</v>
      </c>
      <c r="G3" s="14">
        <v>9216</v>
      </c>
      <c r="H3" s="14">
        <v>53588</v>
      </c>
      <c r="I3" s="19"/>
      <c r="J3" s="19"/>
    </row>
    <row r="4" spans="1:12" ht="22.5" customHeight="1" x14ac:dyDescent="0.45">
      <c r="A4" s="18">
        <v>2013</v>
      </c>
      <c r="B4" s="21">
        <v>14686</v>
      </c>
      <c r="C4" s="21">
        <v>24416</v>
      </c>
      <c r="D4" s="21">
        <v>6342</v>
      </c>
      <c r="E4" s="21">
        <v>1969</v>
      </c>
      <c r="F4" s="22">
        <v>0.5</v>
      </c>
      <c r="G4" s="21">
        <v>11048</v>
      </c>
      <c r="H4" s="21">
        <v>58462</v>
      </c>
      <c r="I4" s="19"/>
      <c r="J4" s="19"/>
    </row>
    <row r="5" spans="1:12" ht="22.5" customHeight="1" x14ac:dyDescent="0.45">
      <c r="A5" s="18">
        <v>2014</v>
      </c>
      <c r="B5" s="14">
        <v>16782</v>
      </c>
      <c r="C5" s="14">
        <v>24527</v>
      </c>
      <c r="D5" s="14">
        <v>6899</v>
      </c>
      <c r="E5" s="14">
        <v>1911</v>
      </c>
      <c r="F5" s="13">
        <v>0.5</v>
      </c>
      <c r="G5" s="14">
        <v>15386</v>
      </c>
      <c r="H5" s="14">
        <v>65506</v>
      </c>
      <c r="I5" s="19"/>
      <c r="J5" s="19"/>
    </row>
    <row r="6" spans="1:12" ht="22.5" customHeight="1" x14ac:dyDescent="0.45">
      <c r="A6" s="18">
        <v>2015</v>
      </c>
      <c r="B6" s="21">
        <v>16782</v>
      </c>
      <c r="C6" s="21">
        <v>24282</v>
      </c>
      <c r="D6" s="21">
        <v>8708</v>
      </c>
      <c r="E6" s="21">
        <v>1543</v>
      </c>
      <c r="F6" s="22">
        <v>0.5</v>
      </c>
      <c r="G6" s="21">
        <v>17839</v>
      </c>
      <c r="H6" s="21">
        <v>69155</v>
      </c>
      <c r="I6" s="19"/>
      <c r="J6" s="19"/>
      <c r="K6" s="19"/>
      <c r="L6" s="19"/>
    </row>
    <row r="7" spans="1:12" ht="22.5" customHeight="1" x14ac:dyDescent="0.45">
      <c r="A7" s="18">
        <v>2016</v>
      </c>
      <c r="B7" s="14">
        <v>19350</v>
      </c>
      <c r="C7" s="14">
        <v>22980</v>
      </c>
      <c r="D7" s="14">
        <v>11954</v>
      </c>
      <c r="E7" s="14">
        <v>1434</v>
      </c>
      <c r="F7" s="13">
        <v>0.5</v>
      </c>
      <c r="G7" s="14">
        <v>18983</v>
      </c>
      <c r="H7" s="14">
        <v>74702</v>
      </c>
      <c r="I7" s="19"/>
      <c r="J7" s="19"/>
    </row>
    <row r="8" spans="1:12" ht="22.5" customHeight="1" x14ac:dyDescent="0.45">
      <c r="A8" s="18">
        <v>2017</v>
      </c>
      <c r="B8" s="21">
        <v>21988</v>
      </c>
      <c r="C8" s="21">
        <v>20953</v>
      </c>
      <c r="D8" s="21">
        <v>13379</v>
      </c>
      <c r="E8" s="21">
        <v>989</v>
      </c>
      <c r="F8" s="22">
        <v>0.5</v>
      </c>
      <c r="G8" s="21">
        <v>23161</v>
      </c>
      <c r="H8" s="21">
        <v>80471</v>
      </c>
      <c r="I8" s="19"/>
      <c r="J8" s="19"/>
    </row>
    <row r="9" spans="1:12" ht="22.5" customHeight="1" x14ac:dyDescent="0.45">
      <c r="A9" s="61" t="s">
        <v>262</v>
      </c>
      <c r="B9" s="62"/>
      <c r="C9" s="62"/>
      <c r="D9" s="62"/>
      <c r="E9" s="62"/>
      <c r="F9" s="62"/>
      <c r="G9" s="62"/>
      <c r="H9" s="63"/>
    </row>
    <row r="12" spans="1:12" ht="22.5" customHeight="1" x14ac:dyDescent="0.45">
      <c r="I12" s="23"/>
    </row>
    <row r="15" spans="1:12" ht="22.5" customHeight="1" x14ac:dyDescent="0.45">
      <c r="I15" s="24"/>
    </row>
    <row r="17" spans="9:11" ht="22.5" customHeight="1" x14ac:dyDescent="0.45">
      <c r="I17" s="23"/>
      <c r="K17" s="23"/>
    </row>
  </sheetData>
  <mergeCells count="2">
    <mergeCell ref="A1:H1"/>
    <mergeCell ref="A9:H9"/>
  </mergeCells>
  <pageMargins left="0.7" right="0.7" top="0.75" bottom="0.75" header="0.3" footer="0.3"/>
  <pageSetup paperSize="9" scale="38" orientation="portrait" horizontalDpi="1200" verticalDpi="1200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rightToLeft="1" view="pageBreakPreview" zoomScale="110" zoomScaleNormal="100" zoomScaleSheetLayoutView="110" workbookViewId="0">
      <selection sqref="A1:G1"/>
    </sheetView>
  </sheetViews>
  <sheetFormatPr defaultColWidth="8.88671875" defaultRowHeight="15.6" x14ac:dyDescent="0.45"/>
  <cols>
    <col min="1" max="1" width="11.44140625" style="10" customWidth="1"/>
    <col min="2" max="16384" width="8.88671875" style="10"/>
  </cols>
  <sheetData>
    <row r="1" spans="1:7" ht="21.75" customHeight="1" x14ac:dyDescent="0.45">
      <c r="A1" s="58" t="s">
        <v>19</v>
      </c>
      <c r="B1" s="59"/>
      <c r="C1" s="59"/>
      <c r="D1" s="59"/>
      <c r="E1" s="59"/>
      <c r="F1" s="59"/>
      <c r="G1" s="59"/>
    </row>
    <row r="2" spans="1:7" x14ac:dyDescent="0.45">
      <c r="A2" s="18" t="s">
        <v>3</v>
      </c>
      <c r="B2" s="18">
        <v>2012</v>
      </c>
      <c r="C2" s="18">
        <v>2013</v>
      </c>
      <c r="D2" s="18">
        <v>2014</v>
      </c>
      <c r="E2" s="18">
        <v>2015</v>
      </c>
      <c r="F2" s="18">
        <v>2016</v>
      </c>
      <c r="G2" s="18">
        <v>2017</v>
      </c>
    </row>
    <row r="3" spans="1:7" x14ac:dyDescent="0.45">
      <c r="A3" s="22" t="s">
        <v>5</v>
      </c>
      <c r="B3" s="21">
        <v>51939</v>
      </c>
      <c r="C3" s="21">
        <v>52380</v>
      </c>
      <c r="D3" s="21">
        <v>56547</v>
      </c>
      <c r="E3" s="21">
        <v>62260</v>
      </c>
      <c r="F3" s="21">
        <v>60828</v>
      </c>
      <c r="G3" s="21">
        <v>62121</v>
      </c>
    </row>
    <row r="4" spans="1:7" ht="24" customHeight="1" x14ac:dyDescent="0.45">
      <c r="A4" s="61" t="s">
        <v>33</v>
      </c>
      <c r="B4" s="62"/>
      <c r="C4" s="62"/>
      <c r="D4" s="62"/>
      <c r="E4" s="62"/>
      <c r="F4" s="62"/>
      <c r="G4" s="62"/>
    </row>
  </sheetData>
  <mergeCells count="2">
    <mergeCell ref="A4:G4"/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rightToLeft="1" view="pageBreakPreview" zoomScaleNormal="100" zoomScaleSheetLayoutView="100" workbookViewId="0">
      <selection sqref="A1:I1"/>
    </sheetView>
  </sheetViews>
  <sheetFormatPr defaultColWidth="8.88671875" defaultRowHeight="23.25" customHeight="1" x14ac:dyDescent="0.45"/>
  <cols>
    <col min="1" max="1" width="7.44140625" style="10" customWidth="1"/>
    <col min="2" max="9" width="11.6640625" style="10" customWidth="1"/>
    <col min="10" max="10" width="12.44140625" style="10" bestFit="1" customWidth="1"/>
    <col min="11" max="11" width="8.88671875" style="10"/>
    <col min="12" max="12" width="11.33203125" style="10" bestFit="1" customWidth="1"/>
    <col min="13" max="16384" width="8.88671875" style="10"/>
  </cols>
  <sheetData>
    <row r="1" spans="1:12" ht="23.25" customHeight="1" x14ac:dyDescent="0.45">
      <c r="A1" s="58" t="s">
        <v>20</v>
      </c>
      <c r="B1" s="59"/>
      <c r="C1" s="59"/>
      <c r="D1" s="59"/>
      <c r="E1" s="59"/>
      <c r="F1" s="59"/>
      <c r="G1" s="59"/>
      <c r="H1" s="59"/>
      <c r="I1" s="60"/>
    </row>
    <row r="2" spans="1:12" ht="38.25" customHeight="1" x14ac:dyDescent="0.45">
      <c r="A2" s="18" t="s">
        <v>10</v>
      </c>
      <c r="B2" s="18" t="s">
        <v>11</v>
      </c>
      <c r="C2" s="18" t="s">
        <v>12</v>
      </c>
      <c r="D2" s="18" t="s">
        <v>13</v>
      </c>
      <c r="E2" s="18" t="s">
        <v>14</v>
      </c>
      <c r="F2" s="18" t="s">
        <v>15</v>
      </c>
      <c r="G2" s="18" t="s">
        <v>16</v>
      </c>
      <c r="H2" s="18" t="s">
        <v>17</v>
      </c>
      <c r="I2" s="18" t="s">
        <v>18</v>
      </c>
    </row>
    <row r="3" spans="1:12" ht="23.25" customHeight="1" x14ac:dyDescent="0.45">
      <c r="A3" s="18">
        <v>2012</v>
      </c>
      <c r="B3" s="14">
        <v>93475</v>
      </c>
      <c r="C3" s="14">
        <v>97664</v>
      </c>
      <c r="D3" s="14">
        <v>15615</v>
      </c>
      <c r="E3" s="14">
        <v>4850</v>
      </c>
      <c r="F3" s="13">
        <v>0.8</v>
      </c>
      <c r="G3" s="13" t="s">
        <v>186</v>
      </c>
      <c r="H3" s="14">
        <v>60073</v>
      </c>
      <c r="I3" s="14">
        <v>271678</v>
      </c>
      <c r="J3" s="25"/>
      <c r="K3" s="20"/>
      <c r="L3" s="20"/>
    </row>
    <row r="4" spans="1:12" ht="23.25" customHeight="1" x14ac:dyDescent="0.45">
      <c r="A4" s="18">
        <v>2013</v>
      </c>
      <c r="B4" s="21">
        <v>88270</v>
      </c>
      <c r="C4" s="21">
        <v>81688</v>
      </c>
      <c r="D4" s="21">
        <v>28467</v>
      </c>
      <c r="E4" s="21">
        <v>4937</v>
      </c>
      <c r="F4" s="22" t="s">
        <v>186</v>
      </c>
      <c r="G4" s="22">
        <v>0.8</v>
      </c>
      <c r="H4" s="21">
        <v>80652</v>
      </c>
      <c r="I4" s="21">
        <v>284015</v>
      </c>
      <c r="J4" s="25"/>
      <c r="K4" s="20"/>
      <c r="L4" s="20"/>
    </row>
    <row r="5" spans="1:12" ht="23.25" customHeight="1" x14ac:dyDescent="0.45">
      <c r="A5" s="18">
        <v>2014</v>
      </c>
      <c r="B5" s="14">
        <v>94902</v>
      </c>
      <c r="C5" s="14">
        <v>81834</v>
      </c>
      <c r="D5" s="14">
        <v>37589</v>
      </c>
      <c r="E5" s="14">
        <v>4807</v>
      </c>
      <c r="F5" s="14" t="s">
        <v>186</v>
      </c>
      <c r="G5" s="13">
        <v>0.7</v>
      </c>
      <c r="H5" s="14">
        <v>92672</v>
      </c>
      <c r="I5" s="14">
        <v>311805</v>
      </c>
      <c r="J5" s="25"/>
      <c r="K5" s="20"/>
      <c r="L5" s="20"/>
    </row>
    <row r="6" spans="1:12" ht="23.25" customHeight="1" x14ac:dyDescent="0.45">
      <c r="A6" s="18">
        <v>2015</v>
      </c>
      <c r="B6" s="21">
        <v>87602</v>
      </c>
      <c r="C6" s="21">
        <v>83254</v>
      </c>
      <c r="D6" s="21">
        <v>40871</v>
      </c>
      <c r="E6" s="21">
        <v>270</v>
      </c>
      <c r="F6" s="22" t="s">
        <v>186</v>
      </c>
      <c r="G6" s="22">
        <v>0.7</v>
      </c>
      <c r="H6" s="21">
        <v>126338</v>
      </c>
      <c r="I6" s="21">
        <v>338336</v>
      </c>
      <c r="J6" s="25"/>
      <c r="K6" s="20"/>
      <c r="L6" s="20"/>
    </row>
    <row r="7" spans="1:12" s="20" customFormat="1" ht="23.25" customHeight="1" x14ac:dyDescent="0.45">
      <c r="A7" s="18">
        <v>2016</v>
      </c>
      <c r="B7" s="14">
        <v>84975</v>
      </c>
      <c r="C7" s="14">
        <v>70214</v>
      </c>
      <c r="D7" s="14">
        <v>50602</v>
      </c>
      <c r="E7" s="14">
        <v>3901</v>
      </c>
      <c r="F7" s="14" t="s">
        <v>186</v>
      </c>
      <c r="G7" s="13">
        <v>0.7</v>
      </c>
      <c r="H7" s="14">
        <v>135752</v>
      </c>
      <c r="I7" s="14">
        <v>345445</v>
      </c>
      <c r="J7" s="25"/>
      <c r="K7" s="19"/>
      <c r="L7" s="19"/>
    </row>
    <row r="8" spans="1:12" ht="23.25" customHeight="1" x14ac:dyDescent="0.45">
      <c r="A8" s="18">
        <v>2017</v>
      </c>
      <c r="B8" s="21">
        <v>95367</v>
      </c>
      <c r="C8" s="21">
        <v>51854</v>
      </c>
      <c r="D8" s="21">
        <v>57127</v>
      </c>
      <c r="E8" s="21">
        <v>2587</v>
      </c>
      <c r="F8" s="22" t="s">
        <v>186</v>
      </c>
      <c r="G8" s="22">
        <v>0.6</v>
      </c>
      <c r="H8" s="21">
        <v>148144</v>
      </c>
      <c r="I8" s="21">
        <v>355080</v>
      </c>
      <c r="J8" s="25"/>
      <c r="K8" s="20"/>
      <c r="L8" s="20"/>
    </row>
    <row r="9" spans="1:12" ht="23.25" customHeight="1" x14ac:dyDescent="0.45">
      <c r="A9" s="64" t="s">
        <v>263</v>
      </c>
      <c r="B9" s="65"/>
      <c r="C9" s="65"/>
      <c r="D9" s="65"/>
      <c r="E9" s="65"/>
      <c r="F9" s="65"/>
      <c r="G9" s="65"/>
      <c r="H9" s="62"/>
      <c r="I9" s="63"/>
      <c r="K9" s="20"/>
      <c r="L9" s="20"/>
    </row>
    <row r="10" spans="1:12" ht="23.25" customHeight="1" x14ac:dyDescent="0.45">
      <c r="D10" s="20"/>
      <c r="E10" s="20"/>
    </row>
    <row r="11" spans="1:12" ht="23.25" customHeight="1" x14ac:dyDescent="0.45">
      <c r="D11" s="20"/>
      <c r="E11" s="20"/>
    </row>
    <row r="12" spans="1:12" ht="23.25" customHeight="1" x14ac:dyDescent="0.45">
      <c r="D12" s="20"/>
      <c r="E12" s="20"/>
    </row>
    <row r="13" spans="1:12" ht="23.25" customHeight="1" x14ac:dyDescent="0.45">
      <c r="D13" s="26"/>
    </row>
    <row r="14" spans="1:12" ht="23.25" customHeight="1" x14ac:dyDescent="0.45">
      <c r="D14" s="26"/>
    </row>
    <row r="15" spans="1:12" ht="23.25" customHeight="1" x14ac:dyDescent="0.45">
      <c r="D15" s="26"/>
    </row>
    <row r="16" spans="1:12" ht="23.25" customHeight="1" x14ac:dyDescent="0.45">
      <c r="D16" s="26"/>
    </row>
    <row r="17" spans="4:4" ht="23.25" customHeight="1" x14ac:dyDescent="0.45">
      <c r="D17" s="26"/>
    </row>
    <row r="19" spans="4:4" ht="23.25" customHeight="1" x14ac:dyDescent="0.45">
      <c r="D19" s="27"/>
    </row>
  </sheetData>
  <mergeCells count="2">
    <mergeCell ref="A1:I1"/>
    <mergeCell ref="A9:I9"/>
  </mergeCells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rightToLeft="1" view="pageBreakPreview" zoomScaleNormal="100" zoomScaleSheetLayoutView="100" workbookViewId="0">
      <selection sqref="A1:G1"/>
    </sheetView>
  </sheetViews>
  <sheetFormatPr defaultColWidth="8.88671875" defaultRowHeight="22.5" customHeight="1" x14ac:dyDescent="0.45"/>
  <cols>
    <col min="1" max="1" width="8.88671875" style="10"/>
    <col min="2" max="2" width="15.109375" style="10" bestFit="1" customWidth="1"/>
    <col min="3" max="16384" width="8.88671875" style="10"/>
  </cols>
  <sheetData>
    <row r="1" spans="1:7" ht="22.5" customHeight="1" x14ac:dyDescent="0.45">
      <c r="A1" s="66" t="s">
        <v>21</v>
      </c>
      <c r="B1" s="67"/>
      <c r="C1" s="67"/>
      <c r="D1" s="67"/>
      <c r="E1" s="67"/>
      <c r="F1" s="67"/>
      <c r="G1" s="68"/>
    </row>
    <row r="2" spans="1:7" ht="22.5" customHeight="1" x14ac:dyDescent="0.45">
      <c r="A2" s="18" t="s">
        <v>10</v>
      </c>
      <c r="B2" s="18" t="s">
        <v>23</v>
      </c>
      <c r="C2" s="18" t="s">
        <v>22</v>
      </c>
      <c r="D2" s="18" t="s">
        <v>24</v>
      </c>
      <c r="E2" s="18" t="s">
        <v>25</v>
      </c>
      <c r="F2" s="18" t="s">
        <v>17</v>
      </c>
      <c r="G2" s="18" t="s">
        <v>18</v>
      </c>
    </row>
    <row r="3" spans="1:7" ht="22.5" customHeight="1" x14ac:dyDescent="0.45">
      <c r="A3" s="18">
        <v>2012</v>
      </c>
      <c r="B3" s="14">
        <v>120652</v>
      </c>
      <c r="C3" s="14">
        <v>39934</v>
      </c>
      <c r="D3" s="14">
        <v>26354</v>
      </c>
      <c r="E3" s="14">
        <v>46627</v>
      </c>
      <c r="F3" s="14">
        <v>13046</v>
      </c>
      <c r="G3" s="14">
        <v>246613</v>
      </c>
    </row>
    <row r="4" spans="1:7" ht="22.5" customHeight="1" x14ac:dyDescent="0.45">
      <c r="A4" s="18">
        <v>2013</v>
      </c>
      <c r="B4" s="21">
        <v>126113</v>
      </c>
      <c r="C4" s="21">
        <v>39648</v>
      </c>
      <c r="D4" s="21">
        <v>27644</v>
      </c>
      <c r="E4" s="21">
        <v>55636</v>
      </c>
      <c r="F4" s="21">
        <v>13642</v>
      </c>
      <c r="G4" s="21">
        <v>262683</v>
      </c>
    </row>
    <row r="5" spans="1:7" ht="22.5" customHeight="1" x14ac:dyDescent="0.45">
      <c r="A5" s="18">
        <v>2014</v>
      </c>
      <c r="B5" s="14">
        <v>136367</v>
      </c>
      <c r="C5" s="14">
        <v>42949</v>
      </c>
      <c r="D5" s="14">
        <v>30280</v>
      </c>
      <c r="E5" s="14">
        <v>56618</v>
      </c>
      <c r="F5" s="14">
        <v>14939</v>
      </c>
      <c r="G5" s="14">
        <v>281153</v>
      </c>
    </row>
    <row r="6" spans="1:7" ht="22.5" customHeight="1" x14ac:dyDescent="0.45">
      <c r="A6" s="18">
        <v>2015</v>
      </c>
      <c r="B6" s="21">
        <v>144512</v>
      </c>
      <c r="C6" s="21">
        <v>47163</v>
      </c>
      <c r="D6" s="21">
        <v>39673</v>
      </c>
      <c r="E6" s="21">
        <v>51857</v>
      </c>
      <c r="F6" s="21">
        <v>11406</v>
      </c>
      <c r="G6" s="21">
        <v>294611</v>
      </c>
    </row>
    <row r="7" spans="1:7" ht="22.5" customHeight="1" x14ac:dyDescent="0.45">
      <c r="A7" s="18">
        <v>2016</v>
      </c>
      <c r="B7" s="14">
        <v>143661</v>
      </c>
      <c r="C7" s="14">
        <v>48225</v>
      </c>
      <c r="D7" s="14">
        <v>38498</v>
      </c>
      <c r="E7" s="14">
        <v>53587</v>
      </c>
      <c r="F7" s="14">
        <v>12702</v>
      </c>
      <c r="G7" s="14">
        <v>296673</v>
      </c>
    </row>
    <row r="8" spans="1:7" ht="22.5" customHeight="1" x14ac:dyDescent="0.45">
      <c r="A8" s="18">
        <v>2017</v>
      </c>
      <c r="B8" s="14">
        <v>143473</v>
      </c>
      <c r="C8" s="14">
        <v>48349</v>
      </c>
      <c r="D8" s="14">
        <v>38666</v>
      </c>
      <c r="E8" s="14">
        <v>54863</v>
      </c>
      <c r="F8" s="14">
        <v>13089</v>
      </c>
      <c r="G8" s="14">
        <v>298440</v>
      </c>
    </row>
    <row r="9" spans="1:7" ht="22.5" customHeight="1" x14ac:dyDescent="0.45">
      <c r="A9" s="64" t="s">
        <v>26</v>
      </c>
      <c r="B9" s="65"/>
      <c r="C9" s="65"/>
      <c r="D9" s="65"/>
      <c r="E9" s="65"/>
      <c r="F9" s="65"/>
      <c r="G9" s="65"/>
    </row>
    <row r="10" spans="1:7" ht="22.5" customHeight="1" x14ac:dyDescent="0.45">
      <c r="A10" s="64" t="s">
        <v>258</v>
      </c>
      <c r="B10" s="65"/>
      <c r="C10" s="65"/>
      <c r="D10" s="65"/>
      <c r="E10" s="65"/>
      <c r="F10" s="65"/>
      <c r="G10" s="65"/>
    </row>
  </sheetData>
  <mergeCells count="3">
    <mergeCell ref="A1:G1"/>
    <mergeCell ref="A9:G9"/>
    <mergeCell ref="A10:G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rightToLeft="1" view="pageBreakPreview" zoomScaleNormal="100" zoomScaleSheetLayoutView="100" workbookViewId="0">
      <selection sqref="A1:H1"/>
    </sheetView>
  </sheetViews>
  <sheetFormatPr defaultColWidth="8.88671875" defaultRowHeight="15.6" x14ac:dyDescent="0.45"/>
  <cols>
    <col min="1" max="1" width="13.88671875" style="10" customWidth="1"/>
    <col min="2" max="2" width="8.88671875" style="10"/>
    <col min="3" max="3" width="12.6640625" style="10" customWidth="1"/>
    <col min="4" max="4" width="11.33203125" style="10" customWidth="1"/>
    <col min="5" max="5" width="11.33203125" style="10" bestFit="1" customWidth="1"/>
    <col min="6" max="8" width="9.6640625" style="10" bestFit="1" customWidth="1"/>
    <col min="9" max="10" width="14.88671875" style="10" bestFit="1" customWidth="1"/>
    <col min="11" max="11" width="14.6640625" style="10" bestFit="1" customWidth="1"/>
    <col min="12" max="13" width="14.88671875" style="10" bestFit="1" customWidth="1"/>
    <col min="14" max="16384" width="8.88671875" style="10"/>
  </cols>
  <sheetData>
    <row r="1" spans="1:14" ht="21.75" customHeight="1" x14ac:dyDescent="0.45">
      <c r="A1" s="66" t="s">
        <v>0</v>
      </c>
      <c r="B1" s="67"/>
      <c r="C1" s="67"/>
      <c r="D1" s="67"/>
      <c r="E1" s="67"/>
      <c r="F1" s="67"/>
      <c r="G1" s="67"/>
      <c r="H1" s="68"/>
    </row>
    <row r="2" spans="1:14" x14ac:dyDescent="0.45">
      <c r="A2" s="69" t="s">
        <v>1</v>
      </c>
      <c r="B2" s="69" t="s">
        <v>2</v>
      </c>
      <c r="C2" s="58" t="s">
        <v>3</v>
      </c>
      <c r="D2" s="59"/>
      <c r="E2" s="59"/>
      <c r="F2" s="59"/>
      <c r="G2" s="59"/>
      <c r="H2" s="60"/>
      <c r="I2" s="16"/>
    </row>
    <row r="3" spans="1:14" x14ac:dyDescent="0.45">
      <c r="A3" s="70"/>
      <c r="B3" s="70"/>
      <c r="C3" s="18">
        <v>2012</v>
      </c>
      <c r="D3" s="18">
        <v>2013</v>
      </c>
      <c r="E3" s="18">
        <v>2014</v>
      </c>
      <c r="F3" s="18">
        <v>2015</v>
      </c>
      <c r="G3" s="18">
        <v>2016</v>
      </c>
      <c r="H3" s="18">
        <v>2017</v>
      </c>
      <c r="I3" s="16"/>
    </row>
    <row r="4" spans="1:14" x14ac:dyDescent="0.45">
      <c r="A4" s="18" t="s">
        <v>4</v>
      </c>
      <c r="B4" s="18" t="s">
        <v>251</v>
      </c>
      <c r="C4" s="14">
        <v>53588</v>
      </c>
      <c r="D4" s="14">
        <v>58462</v>
      </c>
      <c r="E4" s="14">
        <v>65506</v>
      </c>
      <c r="F4" s="14">
        <v>69155</v>
      </c>
      <c r="G4" s="14">
        <v>74702</v>
      </c>
      <c r="H4" s="14">
        <v>80471</v>
      </c>
      <c r="I4" s="16"/>
    </row>
    <row r="5" spans="1:14" x14ac:dyDescent="0.45">
      <c r="A5" s="18" t="s">
        <v>5</v>
      </c>
      <c r="B5" s="18" t="s">
        <v>251</v>
      </c>
      <c r="C5" s="21">
        <v>51939</v>
      </c>
      <c r="D5" s="21">
        <v>52380</v>
      </c>
      <c r="E5" s="21">
        <v>56547</v>
      </c>
      <c r="F5" s="21">
        <v>62260</v>
      </c>
      <c r="G5" s="21">
        <v>60828</v>
      </c>
      <c r="H5" s="21">
        <v>62121</v>
      </c>
    </row>
    <row r="6" spans="1:14" x14ac:dyDescent="0.45">
      <c r="A6" s="18" t="s">
        <v>6</v>
      </c>
      <c r="B6" s="18" t="s">
        <v>7</v>
      </c>
      <c r="C6" s="14">
        <v>271678</v>
      </c>
      <c r="D6" s="14">
        <v>284015</v>
      </c>
      <c r="E6" s="14">
        <v>311805</v>
      </c>
      <c r="F6" s="14">
        <v>338336</v>
      </c>
      <c r="G6" s="14">
        <v>345445</v>
      </c>
      <c r="H6" s="14">
        <v>355080</v>
      </c>
      <c r="I6" s="16"/>
      <c r="J6" s="16"/>
      <c r="K6" s="16"/>
      <c r="L6" s="16"/>
      <c r="M6" s="16"/>
      <c r="N6" s="27"/>
    </row>
    <row r="7" spans="1:14" x14ac:dyDescent="0.45">
      <c r="A7" s="18" t="s">
        <v>8</v>
      </c>
      <c r="B7" s="18" t="s">
        <v>7</v>
      </c>
      <c r="C7" s="21">
        <v>246613</v>
      </c>
      <c r="D7" s="21">
        <v>262683</v>
      </c>
      <c r="E7" s="21">
        <v>281153</v>
      </c>
      <c r="F7" s="21">
        <v>294611</v>
      </c>
      <c r="G7" s="21">
        <v>296673</v>
      </c>
      <c r="H7" s="21">
        <v>298440</v>
      </c>
    </row>
    <row r="8" spans="1:14" ht="21" customHeight="1" x14ac:dyDescent="0.45">
      <c r="A8" s="64" t="s">
        <v>26</v>
      </c>
      <c r="B8" s="65"/>
      <c r="C8" s="65"/>
      <c r="D8" s="65"/>
      <c r="E8" s="65"/>
      <c r="F8" s="65"/>
      <c r="G8" s="65"/>
      <c r="H8" s="65"/>
    </row>
    <row r="9" spans="1:14" ht="14.25" customHeight="1" x14ac:dyDescent="0.45"/>
    <row r="10" spans="1:14" ht="14.25" customHeight="1" x14ac:dyDescent="0.45"/>
    <row r="11" spans="1:14" ht="14.25" customHeight="1" x14ac:dyDescent="0.45"/>
    <row r="13" spans="1:14" x14ac:dyDescent="0.45">
      <c r="B13" s="25"/>
    </row>
    <row r="14" spans="1:14" x14ac:dyDescent="0.45">
      <c r="B14" s="25"/>
    </row>
    <row r="15" spans="1:14" x14ac:dyDescent="0.45">
      <c r="B15" s="25"/>
      <c r="C15" s="25"/>
      <c r="D15" s="25"/>
      <c r="E15" s="25"/>
      <c r="F15" s="25"/>
      <c r="G15" s="25"/>
      <c r="H15" s="25"/>
    </row>
    <row r="16" spans="1:14" x14ac:dyDescent="0.45">
      <c r="B16" s="25"/>
    </row>
    <row r="17" spans="2:2" x14ac:dyDescent="0.45">
      <c r="B17" s="25"/>
    </row>
    <row r="18" spans="2:2" x14ac:dyDescent="0.45">
      <c r="B18" s="25"/>
    </row>
  </sheetData>
  <mergeCells count="5">
    <mergeCell ref="A8:H8"/>
    <mergeCell ref="A2:A3"/>
    <mergeCell ref="B2:B3"/>
    <mergeCell ref="C2:H2"/>
    <mergeCell ref="A1:H1"/>
  </mergeCells>
  <pageMargins left="0.7" right="0.7" top="0.75" bottom="0.75" header="0.3" footer="0.3"/>
  <pageSetup paperSize="9" scale="9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rightToLeft="1" view="pageBreakPreview" zoomScaleNormal="70" zoomScaleSheetLayoutView="100" workbookViewId="0">
      <selection sqref="A1:G1"/>
    </sheetView>
  </sheetViews>
  <sheetFormatPr defaultColWidth="8.88671875" defaultRowHeight="15.6" x14ac:dyDescent="0.45"/>
  <cols>
    <col min="1" max="1" width="35.5546875" style="10" customWidth="1"/>
    <col min="2" max="2" width="11" style="10" bestFit="1" customWidth="1"/>
    <col min="3" max="3" width="10.88671875" style="10" bestFit="1" customWidth="1"/>
    <col min="4" max="4" width="10.6640625" style="10" bestFit="1" customWidth="1"/>
    <col min="5" max="6" width="10.88671875" style="10" bestFit="1" customWidth="1"/>
    <col min="7" max="7" width="11" style="10" bestFit="1" customWidth="1"/>
    <col min="8" max="8" width="8.88671875" style="10"/>
    <col min="9" max="9" width="11.6640625" style="10" bestFit="1" customWidth="1"/>
    <col min="10" max="16384" width="8.88671875" style="10"/>
  </cols>
  <sheetData>
    <row r="1" spans="1:7" x14ac:dyDescent="0.45">
      <c r="A1" s="66" t="s">
        <v>42</v>
      </c>
      <c r="B1" s="67"/>
      <c r="C1" s="67"/>
      <c r="D1" s="67"/>
      <c r="E1" s="67"/>
      <c r="F1" s="67"/>
      <c r="G1" s="68"/>
    </row>
    <row r="2" spans="1:7" x14ac:dyDescent="0.45">
      <c r="A2" s="69" t="s">
        <v>1</v>
      </c>
      <c r="B2" s="58" t="s">
        <v>3</v>
      </c>
      <c r="C2" s="59"/>
      <c r="D2" s="59"/>
      <c r="E2" s="59"/>
      <c r="F2" s="59"/>
      <c r="G2" s="60"/>
    </row>
    <row r="3" spans="1:7" x14ac:dyDescent="0.45">
      <c r="A3" s="70"/>
      <c r="B3" s="18">
        <v>2012</v>
      </c>
      <c r="C3" s="18">
        <v>2013</v>
      </c>
      <c r="D3" s="18">
        <v>2014</v>
      </c>
      <c r="E3" s="18">
        <v>2015</v>
      </c>
      <c r="F3" s="18">
        <v>2016</v>
      </c>
      <c r="G3" s="18">
        <v>2017</v>
      </c>
    </row>
    <row r="4" spans="1:7" ht="33" customHeight="1" x14ac:dyDescent="0.45">
      <c r="A4" s="18" t="s">
        <v>37</v>
      </c>
      <c r="B4" s="14">
        <v>211603</v>
      </c>
      <c r="C4" s="14">
        <v>203371</v>
      </c>
      <c r="D4" s="14">
        <v>219132</v>
      </c>
      <c r="E4" s="14">
        <v>215670</v>
      </c>
      <c r="F4" s="14">
        <v>209692</v>
      </c>
      <c r="G4" s="14">
        <v>206938</v>
      </c>
    </row>
    <row r="5" spans="1:7" ht="33" customHeight="1" x14ac:dyDescent="0.45">
      <c r="A5" s="18" t="s">
        <v>38</v>
      </c>
      <c r="B5" s="21">
        <v>14102</v>
      </c>
      <c r="C5" s="21">
        <v>14596</v>
      </c>
      <c r="D5" s="21">
        <v>13757</v>
      </c>
      <c r="E5" s="21">
        <v>25180</v>
      </c>
      <c r="F5" s="21">
        <v>30733</v>
      </c>
      <c r="G5" s="21">
        <v>32998</v>
      </c>
    </row>
    <row r="6" spans="1:7" ht="33" customHeight="1" x14ac:dyDescent="0.45">
      <c r="A6" s="18" t="s">
        <v>39</v>
      </c>
      <c r="B6" s="14">
        <v>45973</v>
      </c>
      <c r="C6" s="14">
        <v>66048</v>
      </c>
      <c r="D6" s="14">
        <v>78916</v>
      </c>
      <c r="E6" s="14">
        <v>97486</v>
      </c>
      <c r="F6" s="14">
        <v>105020</v>
      </c>
      <c r="G6" s="14">
        <v>115144</v>
      </c>
    </row>
    <row r="7" spans="1:7" ht="33" customHeight="1" x14ac:dyDescent="0.45">
      <c r="A7" s="18" t="s">
        <v>44</v>
      </c>
      <c r="B7" s="21">
        <v>271678</v>
      </c>
      <c r="C7" s="21">
        <v>284015</v>
      </c>
      <c r="D7" s="21">
        <v>311805</v>
      </c>
      <c r="E7" s="21">
        <v>338336</v>
      </c>
      <c r="F7" s="21">
        <v>345445</v>
      </c>
      <c r="G7" s="21">
        <v>355080</v>
      </c>
    </row>
    <row r="8" spans="1:7" ht="33" customHeight="1" x14ac:dyDescent="0.45">
      <c r="A8" s="18" t="s">
        <v>40</v>
      </c>
      <c r="B8" s="14">
        <v>264852</v>
      </c>
      <c r="C8" s="14">
        <v>277454</v>
      </c>
      <c r="D8" s="14">
        <v>304240</v>
      </c>
      <c r="E8" s="14">
        <v>330367</v>
      </c>
      <c r="F8" s="14">
        <v>337428</v>
      </c>
      <c r="G8" s="14">
        <v>345712</v>
      </c>
    </row>
    <row r="9" spans="1:7" ht="33" customHeight="1" x14ac:dyDescent="0.45">
      <c r="A9" s="18" t="s">
        <v>41</v>
      </c>
      <c r="B9" s="21">
        <v>240288</v>
      </c>
      <c r="C9" s="21">
        <v>256687</v>
      </c>
      <c r="D9" s="21">
        <v>274502</v>
      </c>
      <c r="E9" s="21">
        <v>286037</v>
      </c>
      <c r="F9" s="21">
        <v>287692</v>
      </c>
      <c r="G9" s="21">
        <v>288656</v>
      </c>
    </row>
    <row r="10" spans="1:7" ht="33" customHeight="1" x14ac:dyDescent="0.45">
      <c r="A10" s="18" t="s">
        <v>42</v>
      </c>
      <c r="B10" s="14">
        <v>24551</v>
      </c>
      <c r="C10" s="14">
        <v>20763</v>
      </c>
      <c r="D10" s="14">
        <v>21144</v>
      </c>
      <c r="E10" s="14">
        <v>25596</v>
      </c>
      <c r="F10" s="14">
        <v>26185</v>
      </c>
      <c r="G10" s="14">
        <v>32423</v>
      </c>
    </row>
    <row r="11" spans="1:7" ht="33" customHeight="1" x14ac:dyDescent="0.45">
      <c r="A11" s="18" t="s">
        <v>43</v>
      </c>
      <c r="B11" s="28">
        <v>-9.0399999999999994E-2</v>
      </c>
      <c r="C11" s="28">
        <v>-7.3099999999999998E-2</v>
      </c>
      <c r="D11" s="28">
        <v>-6.7799999999999999E-2</v>
      </c>
      <c r="E11" s="28">
        <v>-7.5700000000000003E-2</v>
      </c>
      <c r="F11" s="28">
        <v>-7.5800000000000006E-2</v>
      </c>
      <c r="G11" s="28">
        <v>-9.1300000000000006E-2</v>
      </c>
    </row>
    <row r="12" spans="1:7" x14ac:dyDescent="0.45">
      <c r="A12" s="61" t="s">
        <v>26</v>
      </c>
      <c r="B12" s="62"/>
      <c r="C12" s="62"/>
      <c r="D12" s="62"/>
      <c r="E12" s="62"/>
      <c r="F12" s="62"/>
      <c r="G12" s="63"/>
    </row>
  </sheetData>
  <mergeCells count="4">
    <mergeCell ref="A1:G1"/>
    <mergeCell ref="B2:G2"/>
    <mergeCell ref="A2:A3"/>
    <mergeCell ref="A12:G12"/>
  </mergeCells>
  <pageMargins left="0.7" right="0.7" top="0.75" bottom="0.75" header="0.3" footer="0.3"/>
  <pageSetup paperSize="9" scale="55" orientation="portrait" horizontalDpi="1200" verticalDpi="1200" r:id="rId1"/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rightToLeft="1" view="pageBreakPreview" zoomScaleNormal="100" zoomScaleSheetLayoutView="100" workbookViewId="0">
      <selection sqref="A1:F1"/>
    </sheetView>
  </sheetViews>
  <sheetFormatPr defaultColWidth="8.88671875" defaultRowHeight="15.6" x14ac:dyDescent="0.45"/>
  <cols>
    <col min="1" max="1" width="5.33203125" style="10" bestFit="1" customWidth="1"/>
    <col min="2" max="6" width="14.6640625" style="10" customWidth="1"/>
    <col min="7" max="16384" width="8.88671875" style="10"/>
  </cols>
  <sheetData>
    <row r="1" spans="1:6" ht="22.2" customHeight="1" x14ac:dyDescent="0.45">
      <c r="A1" s="58" t="s">
        <v>35</v>
      </c>
      <c r="B1" s="59"/>
      <c r="C1" s="59"/>
      <c r="D1" s="59"/>
      <c r="E1" s="59"/>
      <c r="F1" s="60"/>
    </row>
    <row r="2" spans="1:6" ht="46.8" x14ac:dyDescent="0.45">
      <c r="A2" s="18" t="s">
        <v>27</v>
      </c>
      <c r="B2" s="18" t="s">
        <v>34</v>
      </c>
      <c r="C2" s="18" t="s">
        <v>36</v>
      </c>
      <c r="D2" s="18" t="s">
        <v>28</v>
      </c>
      <c r="E2" s="18" t="s">
        <v>29</v>
      </c>
      <c r="F2" s="18" t="s">
        <v>30</v>
      </c>
    </row>
    <row r="3" spans="1:6" ht="21" customHeight="1" x14ac:dyDescent="0.45">
      <c r="A3" s="18">
        <v>2012</v>
      </c>
      <c r="B3" s="14">
        <v>28896842</v>
      </c>
      <c r="C3" s="14">
        <v>6746646</v>
      </c>
      <c r="D3" s="14">
        <v>246610</v>
      </c>
      <c r="E3" s="14">
        <v>8534</v>
      </c>
      <c r="F3" s="14">
        <v>36553</v>
      </c>
    </row>
    <row r="4" spans="1:6" ht="21" customHeight="1" x14ac:dyDescent="0.45">
      <c r="A4" s="18">
        <v>2013</v>
      </c>
      <c r="B4" s="21">
        <v>29613068</v>
      </c>
      <c r="C4" s="21">
        <v>7159368</v>
      </c>
      <c r="D4" s="21">
        <v>262685</v>
      </c>
      <c r="E4" s="21">
        <v>8871</v>
      </c>
      <c r="F4" s="21">
        <v>36691</v>
      </c>
    </row>
    <row r="5" spans="1:6" ht="21" customHeight="1" x14ac:dyDescent="0.45">
      <c r="A5" s="18">
        <v>2014</v>
      </c>
      <c r="B5" s="14">
        <v>30339797</v>
      </c>
      <c r="C5" s="14">
        <v>7620128</v>
      </c>
      <c r="D5" s="14">
        <v>281155</v>
      </c>
      <c r="E5" s="14">
        <v>9267</v>
      </c>
      <c r="F5" s="14">
        <v>36896</v>
      </c>
    </row>
    <row r="6" spans="1:6" ht="21" customHeight="1" x14ac:dyDescent="0.45">
      <c r="A6" s="18">
        <v>2015</v>
      </c>
      <c r="B6" s="21">
        <v>31062072</v>
      </c>
      <c r="C6" s="21">
        <v>8112539</v>
      </c>
      <c r="D6" s="21">
        <v>294612</v>
      </c>
      <c r="E6" s="21">
        <v>9485</v>
      </c>
      <c r="F6" s="21">
        <v>36316</v>
      </c>
    </row>
    <row r="7" spans="1:6" ht="21" customHeight="1" x14ac:dyDescent="0.45">
      <c r="A7" s="18">
        <v>2016</v>
      </c>
      <c r="B7" s="14">
        <v>31787580</v>
      </c>
      <c r="C7" s="14">
        <v>8607000</v>
      </c>
      <c r="D7" s="14">
        <v>296673</v>
      </c>
      <c r="E7" s="14">
        <v>9333</v>
      </c>
      <c r="F7" s="14">
        <v>34469</v>
      </c>
    </row>
    <row r="8" spans="1:6" ht="21" customHeight="1" x14ac:dyDescent="0.45">
      <c r="A8" s="18">
        <v>2017</v>
      </c>
      <c r="B8" s="21">
        <v>32612846</v>
      </c>
      <c r="C8" s="21">
        <v>9069513</v>
      </c>
      <c r="D8" s="21">
        <v>298440</v>
      </c>
      <c r="E8" s="21">
        <v>9151</v>
      </c>
      <c r="F8" s="21">
        <v>32905</v>
      </c>
    </row>
    <row r="9" spans="1:6" x14ac:dyDescent="0.45">
      <c r="A9" s="71" t="s">
        <v>259</v>
      </c>
      <c r="B9" s="72"/>
      <c r="C9" s="72"/>
      <c r="D9" s="72"/>
      <c r="E9" s="72"/>
      <c r="F9" s="72"/>
    </row>
  </sheetData>
  <mergeCells count="2">
    <mergeCell ref="A1:F1"/>
    <mergeCell ref="A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الفهرس</vt:lpstr>
      <vt:lpstr>القدرات المتاحة</vt:lpstr>
      <vt:lpstr>القدرة المركبة</vt:lpstr>
      <vt:lpstr>الحمل الأقصى</vt:lpstr>
      <vt:lpstr>الطاقة المنتجة</vt:lpstr>
      <vt:lpstr>استهلاك الطاقة</vt:lpstr>
      <vt:lpstr>القدرات والطاقة الكهربائية</vt:lpstr>
      <vt:lpstr>الطاقة المفقودة</vt:lpstr>
      <vt:lpstr>أعداد المشتركين </vt:lpstr>
      <vt:lpstr>الكهربائية من محطات التحلية</vt:lpstr>
      <vt:lpstr>اجمالي الكهرمائية </vt:lpstr>
      <vt:lpstr>محطات الطاقة الشمسية</vt:lpstr>
      <vt:lpstr>GHI</vt:lpstr>
      <vt:lpstr>DNI</vt:lpstr>
      <vt:lpstr>DHI</vt:lpstr>
      <vt:lpstr>محطات الرياح</vt:lpstr>
      <vt:lpstr>ارتفاع 40</vt:lpstr>
      <vt:lpstr>ارتفاع 60</vt:lpstr>
      <vt:lpstr>ارتفاع 80</vt:lpstr>
      <vt:lpstr>ارتفاع 98</vt:lpstr>
      <vt:lpstr>ارتفاع 100</vt:lpstr>
      <vt:lpstr>استخدام الطاقة الشمسية بالمسكن</vt:lpstr>
      <vt:lpstr>استخدام الطاقة الضوئية</vt:lpstr>
      <vt:lpstr>DHI!Print_Area</vt:lpstr>
      <vt:lpstr>DNI!Print_Area</vt:lpstr>
      <vt:lpstr>GHI!Print_Area</vt:lpstr>
      <vt:lpstr>'اجمالي الكهرمائية '!Print_Area</vt:lpstr>
      <vt:lpstr>'ارتفاع 100'!Print_Area</vt:lpstr>
      <vt:lpstr>'ارتفاع 40'!Print_Area</vt:lpstr>
      <vt:lpstr>'ارتفاع 60'!Print_Area</vt:lpstr>
      <vt:lpstr>'ارتفاع 80'!Print_Area</vt:lpstr>
      <vt:lpstr>'ارتفاع 98'!Print_Area</vt:lpstr>
      <vt:lpstr>'استخدام الطاقة الشمسية بالمسكن'!Print_Area</vt:lpstr>
      <vt:lpstr>'استخدام الطاقة الضوئية'!Print_Area</vt:lpstr>
      <vt:lpstr>'استهلاك الطاقة'!Print_Area</vt:lpstr>
      <vt:lpstr>'الحمل الأقصى'!Print_Area</vt:lpstr>
      <vt:lpstr>'الطاقة المفقودة'!Print_Area</vt:lpstr>
      <vt:lpstr>'الطاقة المنتجة'!Print_Area</vt:lpstr>
      <vt:lpstr>الفهرس!Print_Area</vt:lpstr>
      <vt:lpstr>'القدرات المتاحة'!Print_Area</vt:lpstr>
      <vt:lpstr>'القدرات والطاقة الكهربائية'!Print_Area</vt:lpstr>
      <vt:lpstr>'القدرة المركبة'!Print_Area</vt:lpstr>
      <vt:lpstr>'الكهربائية من محطات التحلية'!Print_Area</vt:lpstr>
      <vt:lpstr>'محطات الطاقة الشمسية'!Print_Area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Sara Aldurayhem</cp:lastModifiedBy>
  <dcterms:created xsi:type="dcterms:W3CDTF">2018-09-12T07:46:25Z</dcterms:created>
  <dcterms:modified xsi:type="dcterms:W3CDTF">2019-02-04T04:43:45Z</dcterms:modified>
</cp:coreProperties>
</file>