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48\media\New Media Team\طلبات الإدارة\واردة\600\ملفات الترجمة (23-7-2018)\"/>
    </mc:Choice>
  </mc:AlternateContent>
  <bookViews>
    <workbookView xWindow="0" yWindow="0" windowWidth="23040" windowHeight="9192" tabRatio="857"/>
  </bookViews>
  <sheets>
    <sheet name="Content" sheetId="59" r:id="rId1"/>
    <sheet name="اEstablishments" sheetId="49" r:id="rId2"/>
    <sheet name="Saudis" sheetId="50" r:id="rId3"/>
    <sheet name="Non-Saudis" sheetId="51" r:id="rId4"/>
    <sheet name="Employees" sheetId="52" r:id="rId5"/>
    <sheet name="Male employees" sheetId="55" r:id="rId6"/>
    <sheet name="Female employees" sheetId="58" r:id="rId7"/>
    <sheet name="Average compensations" sheetId="53" r:id="rId8"/>
    <sheet name="Expenses and Revenues" sheetId="54" r:id="rId9"/>
    <sheet name="Operation Surplus" sheetId="56" r:id="rId10"/>
    <sheet name="Productivity Rate" sheetId="57" r:id="rId11"/>
  </sheets>
  <calcPr calcId="162913"/>
</workbook>
</file>

<file path=xl/calcChain.xml><?xml version="1.0" encoding="utf-8"?>
<calcChain xmlns="http://schemas.openxmlformats.org/spreadsheetml/2006/main">
  <c r="E11" i="53" l="1"/>
  <c r="D25" i="58" l="1"/>
  <c r="D24" i="54" l="1"/>
  <c r="E7" i="53" l="1"/>
  <c r="E8" i="53"/>
  <c r="E9" i="53"/>
  <c r="E10" i="53"/>
  <c r="E12" i="53"/>
  <c r="E13" i="53"/>
  <c r="E14" i="53"/>
  <c r="E15" i="53"/>
  <c r="E16" i="53"/>
  <c r="E17" i="53"/>
  <c r="E18" i="53"/>
  <c r="E19" i="53"/>
  <c r="E20" i="53"/>
  <c r="E21" i="53"/>
  <c r="E22" i="53"/>
  <c r="E23" i="53"/>
  <c r="E6" i="53"/>
  <c r="E21" i="50"/>
  <c r="E7" i="58" l="1"/>
  <c r="E24" i="58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C25" i="58" l="1"/>
  <c r="E25" i="58"/>
  <c r="D8" i="57"/>
  <c r="D9" i="57"/>
  <c r="D10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7" i="57"/>
  <c r="D6" i="57"/>
  <c r="D24" i="57" l="1"/>
  <c r="C8" i="56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7" i="56"/>
  <c r="C6" i="56"/>
  <c r="C9" i="55"/>
  <c r="D9" i="55"/>
  <c r="C10" i="55"/>
  <c r="D10" i="55"/>
  <c r="C11" i="55"/>
  <c r="D11" i="55"/>
  <c r="C12" i="55"/>
  <c r="D12" i="55"/>
  <c r="C13" i="55"/>
  <c r="D13" i="55"/>
  <c r="C14" i="55"/>
  <c r="D14" i="55"/>
  <c r="C15" i="55"/>
  <c r="D15" i="55"/>
  <c r="C16" i="55"/>
  <c r="D16" i="55"/>
  <c r="C17" i="55"/>
  <c r="D17" i="55"/>
  <c r="C18" i="55"/>
  <c r="D18" i="55"/>
  <c r="C19" i="55"/>
  <c r="D19" i="55"/>
  <c r="C20" i="55"/>
  <c r="D20" i="55"/>
  <c r="C21" i="55"/>
  <c r="D21" i="55"/>
  <c r="C22" i="55"/>
  <c r="D22" i="55"/>
  <c r="C23" i="55"/>
  <c r="D23" i="55"/>
  <c r="C24" i="55"/>
  <c r="D24" i="55"/>
  <c r="D8" i="55"/>
  <c r="D7" i="55"/>
  <c r="C8" i="55"/>
  <c r="C7" i="55"/>
  <c r="C24" i="54"/>
  <c r="C9" i="52"/>
  <c r="D9" i="52"/>
  <c r="C10" i="52"/>
  <c r="D10" i="52"/>
  <c r="C11" i="52"/>
  <c r="D11" i="52"/>
  <c r="C12" i="52"/>
  <c r="D12" i="52"/>
  <c r="C13" i="52"/>
  <c r="D13" i="52"/>
  <c r="C14" i="52"/>
  <c r="D14" i="52"/>
  <c r="C15" i="52"/>
  <c r="D15" i="52"/>
  <c r="C16" i="52"/>
  <c r="D16" i="52"/>
  <c r="C17" i="52"/>
  <c r="D17" i="52"/>
  <c r="C18" i="52"/>
  <c r="D18" i="52"/>
  <c r="C19" i="52"/>
  <c r="D19" i="52"/>
  <c r="C20" i="52"/>
  <c r="D20" i="52"/>
  <c r="C21" i="52"/>
  <c r="D21" i="52"/>
  <c r="C22" i="52"/>
  <c r="D22" i="52"/>
  <c r="C23" i="52"/>
  <c r="D23" i="52"/>
  <c r="C24" i="52"/>
  <c r="D24" i="52"/>
  <c r="D8" i="52"/>
  <c r="C8" i="52"/>
  <c r="D7" i="52"/>
  <c r="C7" i="52"/>
  <c r="D25" i="51"/>
  <c r="C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10" i="51"/>
  <c r="E9" i="51"/>
  <c r="E8" i="51"/>
  <c r="E7" i="51"/>
  <c r="E9" i="50"/>
  <c r="E10" i="50"/>
  <c r="E11" i="50"/>
  <c r="E12" i="50"/>
  <c r="E13" i="50"/>
  <c r="E14" i="50"/>
  <c r="E15" i="50"/>
  <c r="E16" i="50"/>
  <c r="E17" i="50"/>
  <c r="E18" i="50"/>
  <c r="E19" i="50"/>
  <c r="E20" i="50"/>
  <c r="E22" i="50"/>
  <c r="E23" i="50"/>
  <c r="E24" i="50"/>
  <c r="E8" i="50"/>
  <c r="E7" i="50"/>
  <c r="D25" i="50"/>
  <c r="C25" i="50"/>
  <c r="E22" i="55" l="1"/>
  <c r="E18" i="55"/>
  <c r="E8" i="55"/>
  <c r="E16" i="55"/>
  <c r="E14" i="55"/>
  <c r="E24" i="52"/>
  <c r="C23" i="57" s="1"/>
  <c r="E20" i="52"/>
  <c r="C19" i="57" s="1"/>
  <c r="E16" i="52"/>
  <c r="C15" i="57" s="1"/>
  <c r="E22" i="52"/>
  <c r="C21" i="57" s="1"/>
  <c r="E18" i="52"/>
  <c r="C17" i="57" s="1"/>
  <c r="E14" i="52"/>
  <c r="C13" i="57" s="1"/>
  <c r="E10" i="52"/>
  <c r="C9" i="57" s="1"/>
  <c r="E8" i="52"/>
  <c r="C7" i="57" s="1"/>
  <c r="E21" i="52"/>
  <c r="C20" i="57" s="1"/>
  <c r="E17" i="52"/>
  <c r="C16" i="57" s="1"/>
  <c r="E13" i="52"/>
  <c r="C12" i="57" s="1"/>
  <c r="E9" i="52"/>
  <c r="C8" i="57" s="1"/>
  <c r="E21" i="55"/>
  <c r="E17" i="55"/>
  <c r="E13" i="55"/>
  <c r="E24" i="55"/>
  <c r="E20" i="55"/>
  <c r="E12" i="55"/>
  <c r="E10" i="55"/>
  <c r="E19" i="52"/>
  <c r="C18" i="57" s="1"/>
  <c r="E12" i="52"/>
  <c r="C11" i="57" s="1"/>
  <c r="E23" i="52"/>
  <c r="C22" i="57" s="1"/>
  <c r="E15" i="52"/>
  <c r="C14" i="57" s="1"/>
  <c r="E11" i="52"/>
  <c r="C10" i="57" s="1"/>
  <c r="E23" i="55"/>
  <c r="E19" i="55"/>
  <c r="E15" i="55"/>
  <c r="E11" i="55"/>
  <c r="C24" i="56"/>
  <c r="E7" i="55"/>
  <c r="D25" i="55"/>
  <c r="C25" i="55"/>
  <c r="E9" i="55"/>
  <c r="D24" i="53"/>
  <c r="D25" i="52"/>
  <c r="C25" i="52"/>
  <c r="E7" i="52"/>
  <c r="E25" i="51"/>
  <c r="E25" i="50"/>
  <c r="C24" i="53" l="1"/>
  <c r="E24" i="53" s="1"/>
  <c r="E25" i="52"/>
  <c r="C6" i="57"/>
  <c r="C24" i="57" s="1"/>
  <c r="E25" i="55"/>
  <c r="C24" i="49" l="1"/>
</calcChain>
</file>

<file path=xl/sharedStrings.xml><?xml version="1.0" encoding="utf-8"?>
<sst xmlns="http://schemas.openxmlformats.org/spreadsheetml/2006/main" count="518" uniqueCount="115">
  <si>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</si>
  <si>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</si>
  <si>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</si>
  <si>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</si>
  <si>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</si>
  <si>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</si>
  <si>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</si>
  <si>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</si>
  <si>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</si>
  <si>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</si>
  <si>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</si>
  <si>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</si>
  <si>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</si>
  <si>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</si>
  <si>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</si>
  <si>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</si>
  <si>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</si>
  <si>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</si>
  <si>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</si>
  <si>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</si>
  <si>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</si>
  <si>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</si>
  <si>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</si>
  <si>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</si>
  <si>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</si>
  <si>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</si>
  <si>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</si>
  <si>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</si>
  <si>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</si>
  <si>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</si>
  <si>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</si>
  <si>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</si>
  <si>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</si>
  <si>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</si>
  <si>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</si>
  <si>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</si>
  <si>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</si>
  <si>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</si>
  <si>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</si>
  <si>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</si>
  <si>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</si>
  <si>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</si>
  <si>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</si>
  <si>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</si>
  <si>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</si>
  <si>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</si>
  <si>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</si>
  <si>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</si>
  <si>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</si>
  <si>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سعودي       </t>
  </si>
  <si>
    <t xml:space="preserve">       Saudi     </t>
  </si>
  <si>
    <t xml:space="preserve">غير سعودي        </t>
  </si>
  <si>
    <t xml:space="preserve">         Non-Saudi       </t>
  </si>
  <si>
    <t xml:space="preserve">فائض التشغيل </t>
  </si>
  <si>
    <t>فائض التشغيل حسب النشاط الاقتصادي خلال الربع الرابع 2017</t>
  </si>
  <si>
    <t>متوسط التعويضات الشهرية المدفوعة للمشتغلين حسب النشاط الاقتصادي خلال الربع الرابع 2017</t>
  </si>
  <si>
    <t>عدد المنشآت</t>
  </si>
  <si>
    <t>عدد المشتغلين السعوديين       No. of Saudi emplyees</t>
  </si>
  <si>
    <t>عدد المنشآت حسب النشاط الاقتصادي خلال الربع الرابع 2017</t>
  </si>
  <si>
    <t>Female</t>
  </si>
  <si>
    <t>No. of establishments</t>
  </si>
  <si>
    <t xml:space="preserve">ذكور   </t>
  </si>
  <si>
    <t>Male</t>
  </si>
  <si>
    <t>أناث</t>
  </si>
  <si>
    <t>عدد المشتغلين                      No. of emplyees</t>
  </si>
  <si>
    <t>Operating surplus</t>
  </si>
  <si>
    <t>المشتغلين  الإناث          Female employees</t>
  </si>
  <si>
    <t>المشتغلين  الذكور          Male employees</t>
  </si>
  <si>
    <t xml:space="preserve">إنتاجية المشتغل </t>
  </si>
  <si>
    <t>Worker productivity</t>
  </si>
  <si>
    <t>جدول 1</t>
  </si>
  <si>
    <t>Table 1</t>
  </si>
  <si>
    <t>عدد المشتغلين السعوديين حسب النشاط الاقتصادي خلال الربع الرابع 2017</t>
  </si>
  <si>
    <t>جدول 2</t>
  </si>
  <si>
    <t>Table 2</t>
  </si>
  <si>
    <t>عدد المشتغلين غير السعوديين حسب النشاط الاقتصادي خلال الربع الرابع 2017</t>
  </si>
  <si>
    <t>جدول 3</t>
  </si>
  <si>
    <t>Table 3</t>
  </si>
  <si>
    <t>جدول 4</t>
  </si>
  <si>
    <t>Table 4</t>
  </si>
  <si>
    <t>No. of  employees by economic activity , 4th. Qrt. 2017</t>
  </si>
  <si>
    <t>No. of  Non-Saudi employees by economic activity , 4th. Qrt. 2017</t>
  </si>
  <si>
    <t>No. of Saudi employees by economic activity , 4th. Qrt. 2017</t>
  </si>
  <si>
    <t>جدول 5</t>
  </si>
  <si>
    <t>Table 5</t>
  </si>
  <si>
    <t>عدد المشتغلين الذكور حسب النشاط الاقتصادي خلال الربع الرابع 2017</t>
  </si>
  <si>
    <t>No. of  male employees by economic activity , 4th. Qrt. 2017</t>
  </si>
  <si>
    <t>No. of  female employees by economic activity , 4th. Qrt. 2017</t>
  </si>
  <si>
    <t>عدد المشتغلين الإناث حسب النشاط الاقتصادي خلال الربع الرابع 2017</t>
  </si>
  <si>
    <t>Avg. compensation</t>
  </si>
  <si>
    <t>جدول 7</t>
  </si>
  <si>
    <t>Table 7</t>
  </si>
  <si>
    <t>جدول 8</t>
  </si>
  <si>
    <t>Table 8</t>
  </si>
  <si>
    <t>النفقات والإيرادات التشغيلية حسب النشاط الاقتصادي خلال الربع الرابع 2017</t>
  </si>
  <si>
    <t>Operating expendetures and revenues by economic activity, 4th. Qrt. 2017</t>
  </si>
  <si>
    <t>Average monthly compensation paid to employees by economic activity, 4th. Qrt. 2017</t>
  </si>
  <si>
    <t>جدول 9</t>
  </si>
  <si>
    <t>Table 9</t>
  </si>
  <si>
    <t>Operating surplus by economi activity , 4th. Qrt. 2017</t>
  </si>
  <si>
    <t>Table 10</t>
  </si>
  <si>
    <t>جدول 10</t>
  </si>
  <si>
    <t>عدد المشتغلين غير السعوديين   No. of Non-Saudi emplyees</t>
  </si>
  <si>
    <t>معدل إنتاجية المشتغل الشهرية حسب النشاط الاقتصادي خلال الربع الرابع 2017</t>
  </si>
  <si>
    <t>Monthly worker productivity by economi activity , 4th. Qrt. 2017</t>
  </si>
  <si>
    <t>عدد المشتغلين حسب النشاط الاقتصادي خلال الربع الرابع2017</t>
  </si>
  <si>
    <t>No. of establishments by economic activity , 4th. Qrt. 2017</t>
  </si>
  <si>
    <t>جدول 6</t>
  </si>
  <si>
    <t>Table 6</t>
  </si>
  <si>
    <t xml:space="preserve">Economic Indicators </t>
  </si>
  <si>
    <t>4Q, 2017</t>
  </si>
  <si>
    <t>Title</t>
  </si>
  <si>
    <t>*Source - Economic Indicators Survey – GAStat</t>
  </si>
  <si>
    <t>Operating expenses and revenues by economic activity, 4th. Qrt. 2017</t>
  </si>
  <si>
    <t>Average monthly compensations paid to employees by economic activity, 4th. Qrt.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</si>
</sst>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18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6"/>
      <color theme="4" tint="-0.499984740745262"/>
      <name val="Neo Sans Arabic"/>
      <family val="2"/>
    </font>
    <font>
      <sz val="12"/>
      <color theme="4" tint="-0.499984740745262"/>
      <name val="Neo Sans Arabic"/>
      <family val="2"/>
    </font>
    <font>
      <sz val="10"/>
      <name val="Frutiger LT Arabic 45 Light"/>
    </font>
    <font>
      <sz val="12"/>
      <name val="Frutiger LT Arabic 45 Light"/>
    </font>
    <font>
      <b/>
      <sz val="16"/>
      <color theme="4" tint="-0.499984740745262"/>
      <name val="Neo Sans Arabic"/>
      <family val="2"/>
    </font>
    <font>
      <b/>
      <sz val="12"/>
      <color theme="0"/>
      <name val="Frutiger LT Arabic 45 Light"/>
    </font>
    <font>
      <b/>
      <sz val="12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9"/>
      <color theme="0"/>
      <name val="Frutiger LT Arabic 45 Light"/>
    </font>
    <font>
      <b/>
      <sz val="18"/>
      <color theme="0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</cellStyleXfs>
  <cellXfs count="25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11" applyFont="1" applyBorder="1" applyAlignment="1">
      <alignment vertical="center" wrapText="1" readingOrder="2"/>
    </xf>
    <xf numFmtId="0" fontId="0" fillId="0" borderId="1" xfId="0" applyBorder="1"/>
    <xf numFmtId="0" fontId="0" fillId="0" borderId="2" xfId="0" applyBorder="1"/>
    <xf numFmtId="0" fontId="4" fillId="0" borderId="1" xfId="11" applyFont="1" applyBorder="1" applyAlignment="1">
      <alignment vertical="center" wrapText="1" readingOrder="2"/>
    </xf>
    <xf numFmtId="0" fontId="0" fillId="0" borderId="8" xfId="0" applyBorder="1"/>
    <xf numFmtId="0" fontId="4" fillId="0" borderId="8" xfId="11" applyFont="1" applyBorder="1" applyAlignment="1">
      <alignment vertical="center" wrapText="1" readingOrder="2"/>
    </xf>
    <xf numFmtId="0" fontId="0" fillId="0" borderId="6" xfId="0" applyBorder="1"/>
    <xf numFmtId="0" fontId="0" fillId="0" borderId="0" xfId="0" applyFill="1" applyBorder="1"/>
    <xf numFmtId="0" fontId="6" fillId="0" borderId="0" xfId="0" applyFont="1"/>
    <xf numFmtId="0" fontId="9" fillId="5" borderId="5" xfId="0" applyFont="1" applyFill="1" applyBorder="1" applyAlignment="1">
      <alignment horizontal="center" vertical="center" readingOrder="1"/>
    </xf>
    <xf numFmtId="0" fontId="9" fillId="5" borderId="5" xfId="0" applyFont="1" applyFill="1" applyBorder="1" applyAlignment="1">
      <alignment horizontal="left" vertical="center" readingOrder="1"/>
    </xf>
    <xf numFmtId="0" fontId="9" fillId="4" borderId="14" xfId="0" applyFont="1" applyFill="1" applyBorder="1" applyAlignment="1">
      <alignment horizontal="center" vertical="center" readingOrder="1"/>
    </xf>
    <xf numFmtId="0" fontId="9" fillId="4" borderId="14" xfId="0" applyFont="1" applyFill="1" applyBorder="1" applyAlignment="1">
      <alignment horizontal="left" vertical="center" readingOrder="1"/>
    </xf>
    <xf numFmtId="0" fontId="9" fillId="5" borderId="14" xfId="0" applyFont="1" applyFill="1" applyBorder="1" applyAlignment="1">
      <alignment horizontal="center" vertical="center" readingOrder="1"/>
    </xf>
    <xf numFmtId="0" fontId="9" fillId="5" borderId="14" xfId="0" applyFont="1" applyFill="1" applyBorder="1" applyAlignment="1">
      <alignment horizontal="left" vertical="center" readingOrder="1"/>
    </xf>
    <xf numFmtId="0" fontId="0" fillId="0" borderId="14" xfId="0" applyFill="1" applyBorder="1"/>
    <xf numFmtId="0" fontId="7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0" fillId="5" borderId="5" xfId="25" applyFont="1" applyFill="1" applyBorder="1" applyAlignment="1">
      <alignment horizontal="right" vertical="center" wrapText="1" indent="1" readingOrder="2"/>
    </xf>
    <xf numFmtId="0" fontId="10" fillId="4" borderId="14" xfId="56" applyFont="1" applyFill="1" applyBorder="1" applyAlignment="1">
      <alignment horizontal="right" vertical="center" wrapText="1" indent="1"/>
    </xf>
    <xf numFmtId="0" fontId="10" fillId="5" borderId="14" xfId="25" applyFont="1" applyFill="1" applyBorder="1" applyAlignment="1">
      <alignment horizontal="right" vertical="center" wrapText="1" indent="1" readingOrder="2"/>
    </xf>
    <xf numFmtId="0" fontId="10" fillId="4" borderId="14" xfId="41" applyFont="1" applyFill="1" applyBorder="1" applyAlignment="1">
      <alignment horizontal="right" vertical="center" wrapText="1" indent="1"/>
    </xf>
    <xf numFmtId="0" fontId="10" fillId="5" borderId="14" xfId="36" applyFont="1" applyFill="1" applyBorder="1" applyAlignment="1">
      <alignment horizontal="right" vertical="center" wrapText="1" indent="1"/>
    </xf>
    <xf numFmtId="0" fontId="10" fillId="4" borderId="14" xfId="34" applyFont="1" applyFill="1" applyBorder="1" applyAlignment="1">
      <alignment horizontal="right" vertical="center" wrapText="1" indent="1" shrinkToFit="1"/>
    </xf>
    <xf numFmtId="0" fontId="10" fillId="4" borderId="14" xfId="30" applyFont="1" applyFill="1" applyBorder="1" applyAlignment="1">
      <alignment horizontal="right" vertical="center" wrapText="1" indent="1"/>
    </xf>
    <xf numFmtId="0" fontId="10" fillId="4" borderId="14" xfId="21" applyFont="1" applyFill="1" applyBorder="1" applyAlignment="1">
      <alignment horizontal="right" vertical="center" wrapText="1" indent="1"/>
    </xf>
    <xf numFmtId="0" fontId="10" fillId="5" borderId="14" xfId="18" applyFont="1" applyFill="1" applyBorder="1" applyAlignment="1">
      <alignment horizontal="right" vertical="center" wrapText="1" indent="1"/>
    </xf>
    <xf numFmtId="0" fontId="10" fillId="4" borderId="14" xfId="17" applyFont="1" applyFill="1" applyBorder="1" applyAlignment="1">
      <alignment horizontal="right" vertical="center" wrapText="1" indent="1"/>
    </xf>
    <xf numFmtId="0" fontId="10" fillId="5" borderId="14" xfId="8" applyFont="1" applyFill="1" applyBorder="1" applyAlignment="1">
      <alignment horizontal="right" vertical="center" wrapText="1" indent="1"/>
    </xf>
    <xf numFmtId="0" fontId="10" fillId="4" borderId="14" xfId="4" applyFont="1" applyFill="1" applyBorder="1" applyAlignment="1">
      <alignment horizontal="right" vertical="center" wrapText="1" indent="1"/>
    </xf>
    <xf numFmtId="0" fontId="10" fillId="5" borderId="14" xfId="3" applyFont="1" applyFill="1" applyBorder="1" applyAlignment="1">
      <alignment horizontal="right" vertical="center" wrapText="1" indent="1"/>
    </xf>
    <xf numFmtId="0" fontId="10" fillId="4" borderId="14" xfId="14" applyFont="1" applyFill="1" applyBorder="1" applyAlignment="1">
      <alignment horizontal="right" vertical="center" wrapText="1" indent="1" readingOrder="2"/>
    </xf>
    <xf numFmtId="0" fontId="10" fillId="5" borderId="14" xfId="26" applyFont="1" applyFill="1" applyBorder="1" applyAlignment="1">
      <alignment horizontal="right" vertical="center" wrapText="1" indent="1" readingOrder="2"/>
    </xf>
    <xf numFmtId="0" fontId="10" fillId="4" borderId="15" xfId="25" applyFont="1" applyFill="1" applyBorder="1" applyAlignment="1">
      <alignment horizontal="right" vertical="center" wrapText="1" indent="1" readingOrder="2"/>
    </xf>
    <xf numFmtId="0" fontId="12" fillId="3" borderId="0" xfId="11" applyFont="1" applyFill="1" applyBorder="1" applyAlignment="1">
      <alignment horizontal="center" vertical="center" readingOrder="2"/>
    </xf>
    <xf numFmtId="0" fontId="12" fillId="2" borderId="0" xfId="11" applyFont="1" applyFill="1" applyBorder="1" applyAlignment="1">
      <alignment horizontal="center" vertical="center" wrapText="1" readingOrder="2"/>
    </xf>
    <xf numFmtId="0" fontId="13" fillId="5" borderId="5" xfId="25" applyNumberFormat="1" applyFont="1" applyFill="1" applyBorder="1" applyAlignment="1">
      <alignment horizontal="center" vertical="center" wrapText="1" readingOrder="1"/>
    </xf>
    <xf numFmtId="0" fontId="10" fillId="5" borderId="5" xfId="0" applyFont="1" applyFill="1" applyBorder="1" applyAlignment="1">
      <alignment horizontal="left" vertical="center" indent="1"/>
    </xf>
    <xf numFmtId="3" fontId="10" fillId="5" borderId="5" xfId="0" applyNumberFormat="1" applyFont="1" applyFill="1" applyBorder="1" applyAlignment="1">
      <alignment horizontal="center" vertical="center" readingOrder="1"/>
    </xf>
    <xf numFmtId="0" fontId="13" fillId="5" borderId="5" xfId="0" applyFont="1" applyFill="1" applyBorder="1" applyAlignment="1">
      <alignment horizontal="left" vertical="center" indent="1" readingOrder="2"/>
    </xf>
    <xf numFmtId="0" fontId="13" fillId="4" borderId="14" xfId="25" applyNumberFormat="1" applyFont="1" applyFill="1" applyBorder="1" applyAlignment="1">
      <alignment horizontal="center" vertical="center" wrapText="1" readingOrder="1"/>
    </xf>
    <xf numFmtId="0" fontId="10" fillId="4" borderId="14" xfId="0" applyFont="1" applyFill="1" applyBorder="1" applyAlignment="1">
      <alignment horizontal="left" vertical="center" indent="1"/>
    </xf>
    <xf numFmtId="3" fontId="10" fillId="4" borderId="14" xfId="0" applyNumberFormat="1" applyFont="1" applyFill="1" applyBorder="1" applyAlignment="1">
      <alignment horizontal="center" vertical="center" readingOrder="1"/>
    </xf>
    <xf numFmtId="0" fontId="13" fillId="4" borderId="14" xfId="0" applyFont="1" applyFill="1" applyBorder="1" applyAlignment="1">
      <alignment horizontal="left" vertical="center" indent="1" readingOrder="2"/>
    </xf>
    <xf numFmtId="0" fontId="13" fillId="5" borderId="14" xfId="25" applyNumberFormat="1" applyFont="1" applyFill="1" applyBorder="1" applyAlignment="1">
      <alignment horizontal="center" vertical="center" wrapText="1" readingOrder="1"/>
    </xf>
    <xf numFmtId="0" fontId="10" fillId="5" borderId="14" xfId="0" applyFont="1" applyFill="1" applyBorder="1" applyAlignment="1">
      <alignment horizontal="left" vertical="center" indent="1"/>
    </xf>
    <xf numFmtId="3" fontId="10" fillId="5" borderId="14" xfId="0" applyNumberFormat="1" applyFont="1" applyFill="1" applyBorder="1" applyAlignment="1">
      <alignment horizontal="center" vertical="center" readingOrder="1"/>
    </xf>
    <xf numFmtId="0" fontId="13" fillId="5" borderId="14" xfId="0" applyFont="1" applyFill="1" applyBorder="1" applyAlignment="1">
      <alignment horizontal="left" vertical="center" indent="1" readingOrder="2"/>
    </xf>
    <xf numFmtId="0" fontId="13" fillId="4" borderId="15" xfId="25" applyNumberFormat="1" applyFont="1" applyFill="1" applyBorder="1" applyAlignment="1">
      <alignment horizontal="center" vertical="center" wrapText="1" readingOrder="1"/>
    </xf>
    <xf numFmtId="0" fontId="10" fillId="4" borderId="15" xfId="0" applyFont="1" applyFill="1" applyBorder="1" applyAlignment="1">
      <alignment horizontal="left" vertical="center" indent="1"/>
    </xf>
    <xf numFmtId="3" fontId="10" fillId="4" borderId="15" xfId="0" applyNumberFormat="1" applyFont="1" applyFill="1" applyBorder="1" applyAlignment="1">
      <alignment horizontal="center" vertical="center" readingOrder="1"/>
    </xf>
    <xf numFmtId="0" fontId="13" fillId="4" borderId="15" xfId="0" applyFont="1" applyFill="1" applyBorder="1" applyAlignment="1">
      <alignment horizontal="left" vertical="center" indent="1" readingOrder="2"/>
    </xf>
    <xf numFmtId="3" fontId="12" fillId="3" borderId="5" xfId="11" applyNumberFormat="1" applyFont="1" applyFill="1" applyBorder="1" applyAlignment="1">
      <alignment horizontal="center" vertical="center" wrapText="1" readingOrder="1"/>
    </xf>
    <xf numFmtId="0" fontId="10" fillId="5" borderId="15" xfId="25" applyFont="1" applyFill="1" applyBorder="1" applyAlignment="1">
      <alignment horizontal="right" vertical="center" wrapText="1" indent="1" readingOrder="2"/>
    </xf>
    <xf numFmtId="0" fontId="10" fillId="4" borderId="12" xfId="56" applyFont="1" applyFill="1" applyBorder="1" applyAlignment="1">
      <alignment horizontal="right" vertical="center" wrapText="1" indent="1"/>
    </xf>
    <xf numFmtId="0" fontId="10" fillId="5" borderId="12" xfId="25" applyFont="1" applyFill="1" applyBorder="1" applyAlignment="1">
      <alignment horizontal="right" vertical="center" wrapText="1" indent="1" readingOrder="2"/>
    </xf>
    <xf numFmtId="0" fontId="10" fillId="4" borderId="12" xfId="41" applyFont="1" applyFill="1" applyBorder="1" applyAlignment="1">
      <alignment horizontal="right" vertical="center" wrapText="1" indent="1"/>
    </xf>
    <xf numFmtId="0" fontId="10" fillId="5" borderId="12" xfId="36" applyFont="1" applyFill="1" applyBorder="1" applyAlignment="1">
      <alignment horizontal="right" vertical="center" wrapText="1" indent="1"/>
    </xf>
    <xf numFmtId="0" fontId="10" fillId="4" borderId="12" xfId="34" applyFont="1" applyFill="1" applyBorder="1" applyAlignment="1">
      <alignment horizontal="right" vertical="center" wrapText="1" indent="1" shrinkToFit="1"/>
    </xf>
    <xf numFmtId="0" fontId="10" fillId="4" borderId="12" xfId="30" applyFont="1" applyFill="1" applyBorder="1" applyAlignment="1">
      <alignment horizontal="right" vertical="center" wrapText="1" indent="1"/>
    </xf>
    <xf numFmtId="0" fontId="10" fillId="4" borderId="12" xfId="21" applyFont="1" applyFill="1" applyBorder="1" applyAlignment="1">
      <alignment horizontal="right" vertical="center" wrapText="1" indent="1"/>
    </xf>
    <xf numFmtId="0" fontId="10" fillId="5" borderId="12" xfId="18" applyFont="1" applyFill="1" applyBorder="1" applyAlignment="1">
      <alignment horizontal="right" vertical="center" wrapText="1" indent="1"/>
    </xf>
    <xf numFmtId="0" fontId="10" fillId="4" borderId="12" xfId="17" applyFont="1" applyFill="1" applyBorder="1" applyAlignment="1">
      <alignment horizontal="right" vertical="center" wrapText="1" indent="1"/>
    </xf>
    <xf numFmtId="0" fontId="10" fillId="5" borderId="12" xfId="8" applyFont="1" applyFill="1" applyBorder="1" applyAlignment="1">
      <alignment horizontal="right" vertical="center" wrapText="1" indent="1"/>
    </xf>
    <xf numFmtId="0" fontId="10" fillId="4" borderId="12" xfId="4" applyFont="1" applyFill="1" applyBorder="1" applyAlignment="1">
      <alignment horizontal="right" vertical="center" wrapText="1" indent="1"/>
    </xf>
    <xf numFmtId="0" fontId="10" fillId="5" borderId="12" xfId="3" applyFont="1" applyFill="1" applyBorder="1" applyAlignment="1">
      <alignment horizontal="right" vertical="center" wrapText="1" indent="1"/>
    </xf>
    <xf numFmtId="0" fontId="10" fillId="4" borderId="12" xfId="14" applyFont="1" applyFill="1" applyBorder="1" applyAlignment="1">
      <alignment horizontal="right" vertical="center" wrapText="1" indent="1" readingOrder="2"/>
    </xf>
    <xf numFmtId="0" fontId="10" fillId="5" borderId="5" xfId="26" applyFont="1" applyFill="1" applyBorder="1" applyAlignment="1">
      <alignment horizontal="right" vertical="center" wrapText="1" indent="1" readingOrder="2"/>
    </xf>
    <xf numFmtId="0" fontId="10" fillId="4" borderId="14" xfId="25" applyFont="1" applyFill="1" applyBorder="1" applyAlignment="1">
      <alignment horizontal="right" vertical="center" wrapText="1" indent="1" readingOrder="2"/>
    </xf>
    <xf numFmtId="0" fontId="12" fillId="2" borderId="15" xfId="11" applyFont="1" applyFill="1" applyBorder="1" applyAlignment="1">
      <alignment horizontal="center" vertical="center" wrapText="1" readingOrder="2"/>
    </xf>
    <xf numFmtId="0" fontId="12" fillId="2" borderId="2" xfId="11" applyFont="1" applyFill="1" applyBorder="1" applyAlignment="1">
      <alignment horizontal="center" vertical="center" wrapText="1" readingOrder="2"/>
    </xf>
    <xf numFmtId="0" fontId="12" fillId="3" borderId="11" xfId="11" applyFont="1" applyFill="1" applyBorder="1" applyAlignment="1">
      <alignment horizontal="center" vertical="center" readingOrder="2"/>
    </xf>
    <xf numFmtId="0" fontId="12" fillId="2" borderId="12" xfId="11" applyFont="1" applyFill="1" applyBorder="1" applyAlignment="1">
      <alignment horizontal="center" vertical="center" wrapText="1" readingOrder="2"/>
    </xf>
    <xf numFmtId="0" fontId="12" fillId="2" borderId="1" xfId="11" applyFont="1" applyFill="1" applyBorder="1" applyAlignment="1">
      <alignment horizontal="center" vertical="center" wrapText="1" readingOrder="2"/>
    </xf>
    <xf numFmtId="0" fontId="13" fillId="5" borderId="2" xfId="25" applyNumberFormat="1" applyFont="1" applyFill="1" applyBorder="1" applyAlignment="1">
      <alignment horizontal="center" vertical="center" wrapText="1" readingOrder="1"/>
    </xf>
    <xf numFmtId="0" fontId="10" fillId="5" borderId="15" xfId="0" applyFont="1" applyFill="1" applyBorder="1" applyAlignment="1">
      <alignment horizontal="left" vertical="center" indent="1"/>
    </xf>
    <xf numFmtId="3" fontId="10" fillId="5" borderId="15" xfId="0" applyNumberFormat="1" applyFont="1" applyFill="1" applyBorder="1" applyAlignment="1">
      <alignment horizontal="center" vertical="center"/>
    </xf>
    <xf numFmtId="3" fontId="10" fillId="5" borderId="2" xfId="0" applyNumberFormat="1" applyFont="1" applyFill="1" applyBorder="1" applyAlignment="1">
      <alignment horizontal="center" vertical="center"/>
    </xf>
    <xf numFmtId="3" fontId="10" fillId="5" borderId="11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 indent="1" readingOrder="2"/>
    </xf>
    <xf numFmtId="0" fontId="13" fillId="4" borderId="0" xfId="25" applyNumberFormat="1" applyFont="1" applyFill="1" applyBorder="1" applyAlignment="1">
      <alignment horizontal="center" vertical="center" wrapText="1" readingOrder="1"/>
    </xf>
    <xf numFmtId="0" fontId="10" fillId="4" borderId="12" xfId="0" applyFont="1" applyFill="1" applyBorder="1" applyAlignment="1">
      <alignment horizontal="left" vertical="center" indent="1"/>
    </xf>
    <xf numFmtId="3" fontId="10" fillId="4" borderId="12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indent="1" readingOrder="2"/>
    </xf>
    <xf numFmtId="0" fontId="13" fillId="5" borderId="0" xfId="25" applyNumberFormat="1" applyFont="1" applyFill="1" applyBorder="1" applyAlignment="1">
      <alignment horizontal="center" vertical="center" wrapText="1" readingOrder="1"/>
    </xf>
    <xf numFmtId="0" fontId="10" fillId="5" borderId="12" xfId="0" applyFont="1" applyFill="1" applyBorder="1" applyAlignment="1">
      <alignment horizontal="left" vertical="center" indent="1"/>
    </xf>
    <xf numFmtId="3" fontId="10" fillId="5" borderId="12" xfId="0" applyNumberFormat="1" applyFont="1" applyFill="1" applyBorder="1" applyAlignment="1">
      <alignment horizontal="center" vertical="center"/>
    </xf>
    <xf numFmtId="3" fontId="10" fillId="5" borderId="0" xfId="0" applyNumberFormat="1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center" indent="1" readingOrder="2"/>
    </xf>
    <xf numFmtId="0" fontId="13" fillId="4" borderId="8" xfId="25" applyNumberFormat="1" applyFont="1" applyFill="1" applyBorder="1" applyAlignment="1">
      <alignment horizontal="center" vertical="center" wrapText="1" readingOrder="1"/>
    </xf>
    <xf numFmtId="0" fontId="10" fillId="4" borderId="5" xfId="0" applyFont="1" applyFill="1" applyBorder="1" applyAlignment="1">
      <alignment horizontal="left" vertical="center" indent="1"/>
    </xf>
    <xf numFmtId="3" fontId="10" fillId="4" borderId="5" xfId="0" applyNumberFormat="1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 indent="1" readingOrder="2"/>
    </xf>
    <xf numFmtId="3" fontId="12" fillId="3" borderId="0" xfId="11" applyNumberFormat="1" applyFont="1" applyFill="1" applyBorder="1" applyAlignment="1">
      <alignment horizontal="center" vertical="center" wrapText="1" readingOrder="1"/>
    </xf>
    <xf numFmtId="3" fontId="12" fillId="3" borderId="6" xfId="11" applyNumberFormat="1" applyFont="1" applyFill="1" applyBorder="1" applyAlignment="1">
      <alignment horizontal="center" vertical="center" wrapText="1" readingOrder="1"/>
    </xf>
    <xf numFmtId="0" fontId="14" fillId="2" borderId="15" xfId="11" applyFont="1" applyFill="1" applyBorder="1" applyAlignment="1">
      <alignment horizontal="center" vertical="center" wrapText="1" readingOrder="2"/>
    </xf>
    <xf numFmtId="0" fontId="14" fillId="2" borderId="12" xfId="11" applyFont="1" applyFill="1" applyBorder="1" applyAlignment="1">
      <alignment horizontal="center" vertical="center" wrapText="1" readingOrder="2"/>
    </xf>
    <xf numFmtId="0" fontId="14" fillId="2" borderId="1" xfId="11" applyFont="1" applyFill="1" applyBorder="1" applyAlignment="1">
      <alignment horizontal="center" vertical="center" wrapText="1" readingOrder="2"/>
    </xf>
    <xf numFmtId="0" fontId="10" fillId="5" borderId="0" xfId="25" applyFont="1" applyFill="1" applyBorder="1" applyAlignment="1">
      <alignment horizontal="right" vertical="center" wrapText="1" indent="1" readingOrder="2"/>
    </xf>
    <xf numFmtId="0" fontId="10" fillId="4" borderId="0" xfId="56" applyFont="1" applyFill="1" applyBorder="1" applyAlignment="1">
      <alignment horizontal="right" vertical="center" wrapText="1" indent="1"/>
    </xf>
    <xf numFmtId="0" fontId="10" fillId="4" borderId="0" xfId="41" applyFont="1" applyFill="1" applyBorder="1" applyAlignment="1">
      <alignment horizontal="right" vertical="center" wrapText="1" indent="1"/>
    </xf>
    <xf numFmtId="0" fontId="10" fillId="5" borderId="0" xfId="36" applyFont="1" applyFill="1" applyBorder="1" applyAlignment="1">
      <alignment horizontal="right" vertical="center" wrapText="1" indent="1"/>
    </xf>
    <xf numFmtId="0" fontId="10" fillId="4" borderId="0" xfId="34" applyFont="1" applyFill="1" applyBorder="1" applyAlignment="1">
      <alignment horizontal="right" vertical="center" wrapText="1" indent="1" shrinkToFit="1"/>
    </xf>
    <xf numFmtId="0" fontId="10" fillId="4" borderId="0" xfId="30" applyFont="1" applyFill="1" applyBorder="1" applyAlignment="1">
      <alignment horizontal="right" vertical="center" wrapText="1" indent="1"/>
    </xf>
    <xf numFmtId="0" fontId="10" fillId="4" borderId="0" xfId="21" applyFont="1" applyFill="1" applyBorder="1" applyAlignment="1">
      <alignment horizontal="right" vertical="center" wrapText="1" indent="1"/>
    </xf>
    <xf numFmtId="0" fontId="10" fillId="5" borderId="0" xfId="18" applyFont="1" applyFill="1" applyBorder="1" applyAlignment="1">
      <alignment horizontal="right" vertical="center" wrapText="1" indent="1"/>
    </xf>
    <xf numFmtId="0" fontId="10" fillId="4" borderId="0" xfId="17" applyFont="1" applyFill="1" applyBorder="1" applyAlignment="1">
      <alignment horizontal="right" vertical="center" wrapText="1" indent="1"/>
    </xf>
    <xf numFmtId="0" fontId="10" fillId="5" borderId="0" xfId="8" applyFont="1" applyFill="1" applyBorder="1" applyAlignment="1">
      <alignment horizontal="right" vertical="center" wrapText="1" indent="1"/>
    </xf>
    <xf numFmtId="0" fontId="10" fillId="4" borderId="0" xfId="4" applyFont="1" applyFill="1" applyBorder="1" applyAlignment="1">
      <alignment horizontal="right" vertical="center" wrapText="1" indent="1"/>
    </xf>
    <xf numFmtId="0" fontId="10" fillId="5" borderId="0" xfId="3" applyFont="1" applyFill="1" applyBorder="1" applyAlignment="1">
      <alignment horizontal="right" vertical="center" wrapText="1" indent="1"/>
    </xf>
    <xf numFmtId="0" fontId="10" fillId="4" borderId="0" xfId="14" applyFont="1" applyFill="1" applyBorder="1" applyAlignment="1">
      <alignment horizontal="right" vertical="center" wrapText="1" indent="1" readingOrder="2"/>
    </xf>
    <xf numFmtId="0" fontId="10" fillId="5" borderId="0" xfId="26" applyFont="1" applyFill="1" applyBorder="1" applyAlignment="1">
      <alignment horizontal="right" vertical="center" wrapText="1" indent="1" readingOrder="2"/>
    </xf>
    <xf numFmtId="0" fontId="10" fillId="4" borderId="0" xfId="25" applyFont="1" applyFill="1" applyBorder="1" applyAlignment="1">
      <alignment horizontal="right" vertical="center" wrapText="1" indent="1" readingOrder="2"/>
    </xf>
    <xf numFmtId="0" fontId="12" fillId="2" borderId="9" xfId="11" applyFont="1" applyFill="1" applyBorder="1" applyAlignment="1">
      <alignment horizontal="center" vertical="center" wrapText="1" readingOrder="2"/>
    </xf>
    <xf numFmtId="0" fontId="12" fillId="3" borderId="15" xfId="11" applyFont="1" applyFill="1" applyBorder="1" applyAlignment="1">
      <alignment horizontal="center" vertical="center" readingOrder="2"/>
    </xf>
    <xf numFmtId="0" fontId="12" fillId="2" borderId="10" xfId="11" applyFont="1" applyFill="1" applyBorder="1" applyAlignment="1">
      <alignment horizontal="center" vertical="center" wrapText="1" readingOrder="2"/>
    </xf>
    <xf numFmtId="0" fontId="13" fillId="5" borderId="10" xfId="25" applyNumberFormat="1" applyFont="1" applyFill="1" applyBorder="1" applyAlignment="1">
      <alignment horizontal="center" vertical="center" wrapText="1" readingOrder="1"/>
    </xf>
    <xf numFmtId="0" fontId="13" fillId="5" borderId="0" xfId="0" applyFont="1" applyFill="1" applyBorder="1" applyAlignment="1">
      <alignment horizontal="left" vertical="center" indent="1" readingOrder="2"/>
    </xf>
    <xf numFmtId="0" fontId="13" fillId="4" borderId="10" xfId="25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left" vertical="center" indent="1" readingOrder="2"/>
    </xf>
    <xf numFmtId="3" fontId="12" fillId="3" borderId="15" xfId="11" applyNumberFormat="1" applyFont="1" applyFill="1" applyBorder="1" applyAlignment="1">
      <alignment horizontal="center" vertical="center" wrapText="1" readingOrder="1"/>
    </xf>
    <xf numFmtId="0" fontId="10" fillId="5" borderId="0" xfId="0" applyFont="1" applyFill="1" applyBorder="1" applyAlignment="1">
      <alignment horizontal="left" vertical="center" indent="1"/>
    </xf>
    <xf numFmtId="0" fontId="13" fillId="5" borderId="12" xfId="0" applyFont="1" applyFill="1" applyBorder="1" applyAlignment="1">
      <alignment horizontal="left" vertical="center" indent="1" readingOrder="2"/>
    </xf>
    <xf numFmtId="0" fontId="10" fillId="4" borderId="0" xfId="0" applyFont="1" applyFill="1" applyBorder="1" applyAlignment="1">
      <alignment horizontal="left" vertical="center" indent="1"/>
    </xf>
    <xf numFmtId="0" fontId="13" fillId="4" borderId="12" xfId="0" applyFont="1" applyFill="1" applyBorder="1" applyAlignment="1">
      <alignment horizontal="left" vertical="center" indent="1" readingOrder="2"/>
    </xf>
    <xf numFmtId="0" fontId="10" fillId="5" borderId="12" xfId="26" applyFont="1" applyFill="1" applyBorder="1" applyAlignment="1">
      <alignment horizontal="right" vertical="center" wrapText="1" indent="1" readingOrder="2"/>
    </xf>
    <xf numFmtId="0" fontId="10" fillId="4" borderId="12" xfId="25" applyFont="1" applyFill="1" applyBorder="1" applyAlignment="1">
      <alignment horizontal="right" vertical="center" wrapText="1" indent="1" readingOrder="2"/>
    </xf>
    <xf numFmtId="0" fontId="12" fillId="2" borderId="5" xfId="11" applyFont="1" applyFill="1" applyBorder="1" applyAlignment="1">
      <alignment horizontal="center" vertical="center" wrapText="1" readingOrder="2"/>
    </xf>
    <xf numFmtId="3" fontId="10" fillId="5" borderId="10" xfId="0" applyNumberFormat="1" applyFont="1" applyFill="1" applyBorder="1" applyAlignment="1">
      <alignment horizontal="center" vertical="center"/>
    </xf>
    <xf numFmtId="3" fontId="10" fillId="4" borderId="10" xfId="0" applyNumberFormat="1" applyFont="1" applyFill="1" applyBorder="1" applyAlignment="1">
      <alignment horizontal="center" vertical="center"/>
    </xf>
    <xf numFmtId="3" fontId="12" fillId="3" borderId="13" xfId="11" applyNumberFormat="1" applyFont="1" applyFill="1" applyBorder="1" applyAlignment="1">
      <alignment horizontal="center" vertical="center" wrapText="1" readingOrder="1"/>
    </xf>
    <xf numFmtId="3" fontId="12" fillId="3" borderId="14" xfId="11" applyNumberFormat="1" applyFont="1" applyFill="1" applyBorder="1" applyAlignment="1">
      <alignment horizontal="center" vertical="center" wrapText="1" readingOrder="1"/>
    </xf>
    <xf numFmtId="3" fontId="12" fillId="3" borderId="4" xfId="11" applyNumberFormat="1" applyFont="1" applyFill="1" applyBorder="1" applyAlignment="1">
      <alignment horizontal="center" vertical="center" wrapText="1" readingOrder="1"/>
    </xf>
    <xf numFmtId="0" fontId="13" fillId="5" borderId="2" xfId="0" applyFont="1" applyFill="1" applyBorder="1" applyAlignment="1">
      <alignment horizontal="left" vertical="center" indent="1"/>
    </xf>
    <xf numFmtId="0" fontId="10" fillId="5" borderId="9" xfId="0" applyFont="1" applyFill="1" applyBorder="1" applyAlignment="1">
      <alignment horizontal="left" vertical="center" indent="1"/>
    </xf>
    <xf numFmtId="0" fontId="10" fillId="5" borderId="9" xfId="25" applyFont="1" applyFill="1" applyBorder="1" applyAlignment="1">
      <alignment horizontal="right" vertical="center" wrapText="1" indent="1" readingOrder="2"/>
    </xf>
    <xf numFmtId="0" fontId="13" fillId="5" borderId="9" xfId="25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horizontal="left" vertical="center" indent="1"/>
    </xf>
    <xf numFmtId="0" fontId="10" fillId="4" borderId="10" xfId="0" applyFont="1" applyFill="1" applyBorder="1" applyAlignment="1">
      <alignment horizontal="left" vertical="center" indent="1"/>
    </xf>
    <xf numFmtId="0" fontId="10" fillId="4" borderId="10" xfId="56" applyFont="1" applyFill="1" applyBorder="1" applyAlignment="1">
      <alignment horizontal="right" vertical="center" wrapText="1" indent="1"/>
    </xf>
    <xf numFmtId="0" fontId="13" fillId="5" borderId="0" xfId="0" applyFont="1" applyFill="1" applyBorder="1" applyAlignment="1">
      <alignment horizontal="left" vertical="center" indent="1"/>
    </xf>
    <xf numFmtId="0" fontId="10" fillId="5" borderId="10" xfId="0" applyFont="1" applyFill="1" applyBorder="1" applyAlignment="1">
      <alignment horizontal="left" vertical="center" indent="1"/>
    </xf>
    <xf numFmtId="0" fontId="10" fillId="5" borderId="10" xfId="25" applyFont="1" applyFill="1" applyBorder="1" applyAlignment="1">
      <alignment horizontal="right" vertical="center" wrapText="1" indent="1" readingOrder="2"/>
    </xf>
    <xf numFmtId="0" fontId="10" fillId="4" borderId="10" xfId="41" applyFont="1" applyFill="1" applyBorder="1" applyAlignment="1">
      <alignment horizontal="right" vertical="center" wrapText="1" indent="1"/>
    </xf>
    <xf numFmtId="0" fontId="10" fillId="5" borderId="10" xfId="36" applyFont="1" applyFill="1" applyBorder="1" applyAlignment="1">
      <alignment horizontal="right" vertical="center" wrapText="1" indent="1"/>
    </xf>
    <xf numFmtId="0" fontId="10" fillId="4" borderId="10" xfId="34" applyFont="1" applyFill="1" applyBorder="1" applyAlignment="1">
      <alignment horizontal="right" vertical="center" wrapText="1" indent="1" shrinkToFit="1"/>
    </xf>
    <xf numFmtId="0" fontId="10" fillId="4" borderId="10" xfId="30" applyFont="1" applyFill="1" applyBorder="1" applyAlignment="1">
      <alignment horizontal="right" vertical="center" wrapText="1" indent="1"/>
    </xf>
    <xf numFmtId="0" fontId="10" fillId="4" borderId="10" xfId="21" applyFont="1" applyFill="1" applyBorder="1" applyAlignment="1">
      <alignment horizontal="right" vertical="center" wrapText="1" indent="1"/>
    </xf>
    <xf numFmtId="0" fontId="10" fillId="5" borderId="10" xfId="18" applyFont="1" applyFill="1" applyBorder="1" applyAlignment="1">
      <alignment horizontal="right" vertical="center" wrapText="1" indent="1"/>
    </xf>
    <xf numFmtId="0" fontId="10" fillId="4" borderId="10" xfId="17" applyFont="1" applyFill="1" applyBorder="1" applyAlignment="1">
      <alignment horizontal="right" vertical="center" wrapText="1" indent="1"/>
    </xf>
    <xf numFmtId="0" fontId="10" fillId="5" borderId="10" xfId="8" applyFont="1" applyFill="1" applyBorder="1" applyAlignment="1">
      <alignment horizontal="right" vertical="center" wrapText="1" indent="1"/>
    </xf>
    <xf numFmtId="0" fontId="10" fillId="4" borderId="10" xfId="4" applyFont="1" applyFill="1" applyBorder="1" applyAlignment="1">
      <alignment horizontal="right" vertical="center" wrapText="1" indent="1"/>
    </xf>
    <xf numFmtId="0" fontId="10" fillId="5" borderId="10" xfId="3" applyFont="1" applyFill="1" applyBorder="1" applyAlignment="1">
      <alignment horizontal="right" vertical="center" wrapText="1" indent="1"/>
    </xf>
    <xf numFmtId="0" fontId="10" fillId="4" borderId="10" xfId="14" applyFont="1" applyFill="1" applyBorder="1" applyAlignment="1">
      <alignment horizontal="right" vertical="center" wrapText="1" indent="1" readingOrder="2"/>
    </xf>
    <xf numFmtId="0" fontId="10" fillId="5" borderId="10" xfId="26" applyFont="1" applyFill="1" applyBorder="1" applyAlignment="1">
      <alignment horizontal="right" vertical="center" wrapText="1" indent="1" readingOrder="2"/>
    </xf>
    <xf numFmtId="0" fontId="13" fillId="4" borderId="8" xfId="0" applyFont="1" applyFill="1" applyBorder="1" applyAlignment="1">
      <alignment horizontal="left" vertical="center" indent="1"/>
    </xf>
    <xf numFmtId="0" fontId="10" fillId="4" borderId="7" xfId="0" applyFont="1" applyFill="1" applyBorder="1" applyAlignment="1">
      <alignment horizontal="left" vertical="center" indent="1"/>
    </xf>
    <xf numFmtId="0" fontId="10" fillId="4" borderId="7" xfId="25" applyFont="1" applyFill="1" applyBorder="1" applyAlignment="1">
      <alignment horizontal="right" vertical="center" wrapText="1" indent="1" readingOrder="2"/>
    </xf>
    <xf numFmtId="0" fontId="13" fillId="4" borderId="7" xfId="25" applyNumberFormat="1" applyFont="1" applyFill="1" applyBorder="1" applyAlignment="1">
      <alignment horizontal="center" vertical="center" wrapText="1" readingOrder="1"/>
    </xf>
    <xf numFmtId="0" fontId="12" fillId="3" borderId="12" xfId="11" applyFont="1" applyFill="1" applyBorder="1" applyAlignment="1">
      <alignment horizontal="center" vertical="center" readingOrder="2"/>
    </xf>
    <xf numFmtId="3" fontId="10" fillId="5" borderId="9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2" fillId="3" borderId="12" xfId="11" applyNumberFormat="1" applyFont="1" applyFill="1" applyBorder="1" applyAlignment="1">
      <alignment horizontal="center" vertical="center" wrapText="1" readingOrder="1"/>
    </xf>
    <xf numFmtId="0" fontId="10" fillId="4" borderId="5" xfId="25" applyFont="1" applyFill="1" applyBorder="1" applyAlignment="1">
      <alignment horizontal="right" vertical="center" wrapText="1" indent="1" readingOrder="2"/>
    </xf>
    <xf numFmtId="0" fontId="13" fillId="5" borderId="2" xfId="0" applyFont="1" applyFill="1" applyBorder="1" applyAlignment="1">
      <alignment horizontal="left" vertical="center" indent="1" readingOrder="2"/>
    </xf>
    <xf numFmtId="0" fontId="13" fillId="4" borderId="8" xfId="0" applyFont="1" applyFill="1" applyBorder="1" applyAlignment="1">
      <alignment horizontal="left" vertical="center" indent="1" readingOrder="2"/>
    </xf>
    <xf numFmtId="3" fontId="12" fillId="3" borderId="1" xfId="11" applyNumberFormat="1" applyFont="1" applyFill="1" applyBorder="1" applyAlignment="1">
      <alignment horizontal="center" vertical="center" wrapText="1" readingOrder="1"/>
    </xf>
    <xf numFmtId="0" fontId="10" fillId="0" borderId="14" xfId="0" applyFont="1" applyBorder="1"/>
    <xf numFmtId="3" fontId="12" fillId="3" borderId="5" xfId="0" applyNumberFormat="1" applyFont="1" applyFill="1" applyBorder="1" applyAlignment="1">
      <alignment horizontal="center" vertical="center"/>
    </xf>
    <xf numFmtId="0" fontId="14" fillId="2" borderId="11" xfId="11" applyFont="1" applyFill="1" applyBorder="1" applyAlignment="1">
      <alignment horizontal="center" vertical="center" wrapText="1" readingOrder="2"/>
    </xf>
    <xf numFmtId="0" fontId="14" fillId="3" borderId="15" xfId="11" applyFont="1" applyFill="1" applyBorder="1" applyAlignment="1">
      <alignment horizontal="center" vertical="center" readingOrder="2"/>
    </xf>
    <xf numFmtId="0" fontId="14" fillId="2" borderId="12" xfId="11" applyFont="1" applyFill="1" applyBorder="1" applyAlignment="1">
      <alignment horizontal="center" vertical="center" wrapText="1" readingOrder="1"/>
    </xf>
    <xf numFmtId="0" fontId="13" fillId="5" borderId="0" xfId="0" applyFont="1" applyFill="1" applyBorder="1" applyAlignment="1">
      <alignment horizontal="center" vertical="center" readingOrder="2"/>
    </xf>
    <xf numFmtId="0" fontId="13" fillId="4" borderId="0" xfId="0" applyFont="1" applyFill="1" applyBorder="1" applyAlignment="1">
      <alignment horizontal="center" vertical="center" readingOrder="2"/>
    </xf>
    <xf numFmtId="3" fontId="13" fillId="5" borderId="15" xfId="0" applyNumberFormat="1" applyFont="1" applyFill="1" applyBorder="1" applyAlignment="1">
      <alignment horizontal="center" vertical="center"/>
    </xf>
    <xf numFmtId="3" fontId="13" fillId="4" borderId="12" xfId="0" applyNumberFormat="1" applyFont="1" applyFill="1" applyBorder="1" applyAlignment="1">
      <alignment horizontal="center" vertical="center"/>
    </xf>
    <xf numFmtId="3" fontId="13" fillId="5" borderId="12" xfId="0" applyNumberFormat="1" applyFont="1" applyFill="1" applyBorder="1" applyAlignment="1">
      <alignment horizontal="center" vertical="center"/>
    </xf>
    <xf numFmtId="0" fontId="10" fillId="4" borderId="10" xfId="25" applyFont="1" applyFill="1" applyBorder="1" applyAlignment="1">
      <alignment horizontal="right" vertical="center" wrapText="1" indent="1" readingOrder="2"/>
    </xf>
    <xf numFmtId="0" fontId="17" fillId="3" borderId="11" xfId="0" applyFont="1" applyFill="1" applyBorder="1" applyAlignment="1">
      <alignment horizontal="center" vertical="center" readingOrder="1"/>
    </xf>
    <xf numFmtId="0" fontId="17" fillId="3" borderId="9" xfId="0" applyFont="1" applyFill="1" applyBorder="1" applyAlignment="1">
      <alignment horizontal="center" vertical="center" readingOrder="1"/>
    </xf>
    <xf numFmtId="0" fontId="0" fillId="0" borderId="2" xfId="0" applyBorder="1" applyAlignment="1">
      <alignment horizontal="center"/>
    </xf>
    <xf numFmtId="0" fontId="12" fillId="2" borderId="6" xfId="11" applyFont="1" applyFill="1" applyBorder="1" applyAlignment="1">
      <alignment horizontal="center" vertical="center" wrapText="1" readingOrder="2"/>
    </xf>
    <xf numFmtId="0" fontId="12" fillId="2" borderId="7" xfId="11" applyFont="1" applyFill="1" applyBorder="1" applyAlignment="1">
      <alignment horizontal="center" vertical="center" wrapText="1" readingOrder="2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7" fillId="0" borderId="13" xfId="11" applyFont="1" applyBorder="1" applyAlignment="1">
      <alignment horizontal="center" vertical="center" wrapText="1" readingOrder="2"/>
    </xf>
    <xf numFmtId="0" fontId="7" fillId="0" borderId="3" xfId="11" applyFont="1" applyBorder="1" applyAlignment="1">
      <alignment horizontal="center" vertical="center" wrapText="1" readingOrder="2"/>
    </xf>
    <xf numFmtId="0" fontId="7" fillId="0" borderId="4" xfId="11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1" fillId="0" borderId="13" xfId="11" applyFont="1" applyBorder="1" applyAlignment="1">
      <alignment horizontal="center" vertical="center" wrapText="1" readingOrder="2"/>
    </xf>
    <xf numFmtId="0" fontId="11" fillId="0" borderId="3" xfId="11" applyFont="1" applyBorder="1" applyAlignment="1">
      <alignment horizontal="center" vertical="center" wrapText="1" readingOrder="2"/>
    </xf>
    <xf numFmtId="0" fontId="11" fillId="0" borderId="4" xfId="11" applyFont="1" applyBorder="1" applyAlignment="1">
      <alignment horizontal="center" vertical="center" wrapText="1" readingOrder="2"/>
    </xf>
    <xf numFmtId="0" fontId="12" fillId="2" borderId="11" xfId="11" applyFont="1" applyFill="1" applyBorder="1" applyAlignment="1">
      <alignment horizontal="center" vertical="center" wrapText="1" readingOrder="2"/>
    </xf>
    <xf numFmtId="0" fontId="12" fillId="2" borderId="9" xfId="11" applyFont="1" applyFill="1" applyBorder="1" applyAlignment="1">
      <alignment horizontal="center" vertical="center" wrapText="1" readingOrder="2"/>
    </xf>
    <xf numFmtId="0" fontId="12" fillId="2" borderId="1" xfId="11" applyFont="1" applyFill="1" applyBorder="1" applyAlignment="1">
      <alignment horizontal="center" vertical="center" wrapText="1" readingOrder="2"/>
    </xf>
    <xf numFmtId="0" fontId="12" fillId="2" borderId="10" xfId="11" applyFont="1" applyFill="1" applyBorder="1" applyAlignment="1">
      <alignment horizontal="center" vertical="center" wrapText="1" readingOrder="2"/>
    </xf>
    <xf numFmtId="0" fontId="12" fillId="3" borderId="1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0" fillId="0" borderId="0" xfId="0" applyAlignment="1">
      <alignment horizontal="center"/>
    </xf>
    <xf numFmtId="0" fontId="10" fillId="0" borderId="13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7" fillId="0" borderId="11" xfId="11" applyFont="1" applyBorder="1" applyAlignment="1">
      <alignment horizontal="center" vertical="center" wrapText="1" readingOrder="2"/>
    </xf>
    <xf numFmtId="0" fontId="7" fillId="0" borderId="2" xfId="11" applyFont="1" applyBorder="1" applyAlignment="1">
      <alignment horizontal="center" vertical="center" wrapText="1" readingOrder="2"/>
    </xf>
    <xf numFmtId="0" fontId="7" fillId="0" borderId="9" xfId="11" applyFont="1" applyBorder="1" applyAlignment="1">
      <alignment horizontal="center" vertical="center" wrapText="1" readingOrder="2"/>
    </xf>
    <xf numFmtId="0" fontId="12" fillId="2" borderId="0" xfId="11" applyFont="1" applyFill="1" applyBorder="1" applyAlignment="1">
      <alignment horizontal="center" vertical="center" wrapText="1" readingOrder="2"/>
    </xf>
    <xf numFmtId="0" fontId="15" fillId="3" borderId="0" xfId="11" applyFont="1" applyFill="1" applyBorder="1" applyAlignment="1">
      <alignment horizontal="center" vertical="center" readingOrder="2"/>
    </xf>
    <xf numFmtId="0" fontId="10" fillId="0" borderId="6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2" fillId="3" borderId="0" xfId="0" applyFont="1" applyFill="1" applyBorder="1" applyAlignment="1">
      <alignment horizontal="center" vertical="center"/>
    </xf>
    <xf numFmtId="0" fontId="16" fillId="3" borderId="8" xfId="11" applyFont="1" applyFill="1" applyBorder="1" applyAlignment="1">
      <alignment horizontal="center" vertical="center" readingOrder="2"/>
    </xf>
    <xf numFmtId="0" fontId="16" fillId="3" borderId="7" xfId="11" applyFont="1" applyFill="1" applyBorder="1" applyAlignment="1">
      <alignment horizontal="center" vertical="center" readingOrder="2"/>
    </xf>
    <xf numFmtId="0" fontId="12" fillId="2" borderId="13" xfId="11" applyFont="1" applyFill="1" applyBorder="1" applyAlignment="1">
      <alignment horizontal="center" vertical="center" wrapText="1" readingOrder="2"/>
    </xf>
    <xf numFmtId="0" fontId="12" fillId="2" borderId="4" xfId="11" applyFont="1" applyFill="1" applyBorder="1" applyAlignment="1">
      <alignment horizontal="center" vertical="center" wrapText="1" readingOrder="2"/>
    </xf>
    <xf numFmtId="0" fontId="12" fillId="3" borderId="1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6" borderId="11" xfId="11" applyFont="1" applyFill="1" applyBorder="1" applyAlignment="1">
      <alignment horizontal="center" vertical="center" wrapText="1" readingOrder="2"/>
    </xf>
    <xf numFmtId="0" fontId="11" fillId="6" borderId="2" xfId="11" applyFont="1" applyFill="1" applyBorder="1" applyAlignment="1">
      <alignment horizontal="center" vertical="center" wrapText="1" readingOrder="2"/>
    </xf>
    <xf numFmtId="0" fontId="11" fillId="6" borderId="9" xfId="11" applyFont="1" applyFill="1" applyBorder="1" applyAlignment="1">
      <alignment horizontal="center" vertical="center" wrapText="1" readingOrder="2"/>
    </xf>
    <xf numFmtId="0" fontId="7" fillId="0" borderId="6" xfId="11" applyFont="1" applyBorder="1" applyAlignment="1">
      <alignment horizontal="center" vertical="center" wrapText="1" readingOrder="2"/>
    </xf>
    <xf numFmtId="0" fontId="7" fillId="0" borderId="8" xfId="11" applyFont="1" applyBorder="1" applyAlignment="1">
      <alignment horizontal="center" vertical="center" wrapText="1" readingOrder="2"/>
    </xf>
    <xf numFmtId="0" fontId="7" fillId="0" borderId="7" xfId="11" applyFont="1" applyBorder="1" applyAlignment="1">
      <alignment horizontal="center" vertical="center" wrapText="1" readingOrder="2"/>
    </xf>
    <xf numFmtId="0" fontId="12" fillId="3" borderId="13" xfId="11" applyFont="1" applyFill="1" applyBorder="1" applyAlignment="1">
      <alignment horizontal="center" vertical="center" readingOrder="2"/>
    </xf>
    <xf numFmtId="0" fontId="12" fillId="3" borderId="3" xfId="11" applyFont="1" applyFill="1" applyBorder="1" applyAlignment="1">
      <alignment horizontal="center" vertical="center" readingOrder="2"/>
    </xf>
    <xf numFmtId="0" fontId="12" fillId="3" borderId="4" xfId="11" applyFont="1" applyFill="1" applyBorder="1" applyAlignment="1">
      <alignment horizontal="center" vertical="center" readingOrder="2"/>
    </xf>
    <xf numFmtId="0" fontId="12" fillId="3" borderId="8" xfId="11" applyFont="1" applyFill="1" applyBorder="1" applyAlignment="1">
      <alignment horizontal="center" vertical="center" readingOrder="2"/>
    </xf>
    <xf numFmtId="0" fontId="12" fillId="3" borderId="7" xfId="11" applyFont="1" applyFill="1" applyBorder="1" applyAlignment="1">
      <alignment horizontal="center" vertical="center" readingOrder="2"/>
    </xf>
    <xf numFmtId="0" fontId="12" fillId="3" borderId="8" xfId="0" applyFont="1" applyFill="1" applyBorder="1" applyAlignment="1">
      <alignment horizontal="center" vertical="center"/>
    </xf>
    <xf numFmtId="0" fontId="12" fillId="3" borderId="6" xfId="11" applyFont="1" applyFill="1" applyBorder="1" applyAlignment="1">
      <alignment horizontal="center" vertical="center" readingOrder="2"/>
    </xf>
    <xf numFmtId="0" fontId="14" fillId="2" borderId="0" xfId="11" applyFont="1" applyFill="1" applyBorder="1" applyAlignment="1">
      <alignment horizontal="center" vertical="center" wrapText="1" readingOrder="2"/>
    </xf>
    <xf numFmtId="0" fontId="14" fillId="3" borderId="0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2" fillId="2" borderId="8" xfId="11" applyFont="1" applyFill="1" applyBorder="1" applyAlignment="1">
      <alignment horizontal="center" vertical="center" wrapText="1" readingOrder="2"/>
    </xf>
  </cellXfs>
  <cellStyles count="63">
    <cellStyle name="Comma 2" xfId="1"/>
    <cellStyle name="Comma 3 2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عادي 2" xfId="62"/>
  </cellStyles>
  <dxfs count="0"/>
  <tableStyles count="0" defaultTableStyle="TableStyleMedium9" defaultPivotStyle="PivotStyleLight16"/>
  <colors>
    <mruColors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b="1">
                <a:solidFill>
                  <a:sysClr val="windowText" lastClr="000000"/>
                </a:solidFill>
              </a:rPr>
              <a:t>Distribution of establishments by economic activity , 4th. Qrt.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52842145979493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اEstablishments!$C$4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2-4937-905D-5361AC1F1DD7}"/>
                </c:ext>
              </c:extLst>
            </c:dLbl>
            <c:dLbl>
              <c:idx val="2"/>
              <c:layout>
                <c:manualLayout>
                  <c:x val="0"/>
                  <c:y val="0.12661496131865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4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9075612947333E-2"/>
                      <c:h val="4.35646618314387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5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7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62780662237045E-2"/>
                      <c:h val="5.15892385217932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6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7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اEstablishments!$B$6:$B$23</c15:sqref>
                  </c15:fullRef>
                </c:ext>
              </c:extLst>
              <c:f>اEstablishments!$B$6:$B$23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اEstablishments!$C$5:$C$23</c15:sqref>
                  </c15:fullRef>
                </c:ext>
              </c:extLst>
              <c:f>اEstablishments!$C$5:$C$22</c:f>
              <c:numCache>
                <c:formatCode>#,##0</c:formatCode>
                <c:ptCount val="18"/>
                <c:pt idx="0" formatCode="General">
                  <c:v>0</c:v>
                </c:pt>
                <c:pt idx="1">
                  <c:v>89702</c:v>
                </c:pt>
                <c:pt idx="2">
                  <c:v>665</c:v>
                </c:pt>
                <c:pt idx="3">
                  <c:v>108045</c:v>
                </c:pt>
                <c:pt idx="4">
                  <c:v>779</c:v>
                </c:pt>
                <c:pt idx="5">
                  <c:v>2420</c:v>
                </c:pt>
                <c:pt idx="6">
                  <c:v>33926</c:v>
                </c:pt>
                <c:pt idx="7">
                  <c:v>471284</c:v>
                </c:pt>
                <c:pt idx="8">
                  <c:v>16631</c:v>
                </c:pt>
                <c:pt idx="9">
                  <c:v>103214</c:v>
                </c:pt>
                <c:pt idx="10">
                  <c:v>5604</c:v>
                </c:pt>
                <c:pt idx="11">
                  <c:v>6589</c:v>
                </c:pt>
                <c:pt idx="12">
                  <c:v>34603</c:v>
                </c:pt>
                <c:pt idx="13">
                  <c:v>12643</c:v>
                </c:pt>
                <c:pt idx="14">
                  <c:v>21346</c:v>
                </c:pt>
                <c:pt idx="15">
                  <c:v>9298</c:v>
                </c:pt>
                <c:pt idx="16">
                  <c:v>5804</c:v>
                </c:pt>
                <c:pt idx="17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314131136"/>
        <c:axId val="314130744"/>
        <c:axId val="0"/>
      </c:bar3DChart>
      <c:catAx>
        <c:axId val="3141311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4130744"/>
        <c:crosses val="autoZero"/>
        <c:auto val="1"/>
        <c:lblAlgn val="ctr"/>
        <c:lblOffset val="100"/>
        <c:noMultiLvlLbl val="0"/>
      </c:catAx>
      <c:valAx>
        <c:axId val="314130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413113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/>
              <a:t>Female employees by nationality , 4th. Qrt. 2017</a:t>
            </a:r>
          </a:p>
        </c:rich>
      </c:tx>
      <c:layout>
        <c:manualLayout>
          <c:xMode val="edge"/>
          <c:yMode val="edge"/>
          <c:x val="0.12418744531933508"/>
          <c:y val="8.1071308553843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1867070412118564"/>
          <c:w val="0.89166666666666661"/>
          <c:h val="0.761862378489930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462-4AA1-924F-59BAA53419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462-4AA1-924F-59BAA53419B6}"/>
              </c:ext>
            </c:extLst>
          </c:dPt>
          <c:dLbls>
            <c:dLbl>
              <c:idx val="0"/>
              <c:layout>
                <c:manualLayout>
                  <c:x val="-0.24838052712545017"/>
                  <c:y val="-8.3623796415120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2-4AA1-924F-59BAA53419B6}"/>
                </c:ext>
              </c:extLst>
            </c:dLbl>
            <c:dLbl>
              <c:idx val="1"/>
              <c:layout>
                <c:manualLayout>
                  <c:x val="0.29184667672472009"/>
                  <c:y val="2.0239300495824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62-4AA1-924F-59BAA5341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'Female employees'!$C$6:$D$6</c:f>
              <c:strCache>
                <c:ptCount val="2"/>
                <c:pt idx="0">
                  <c:v>       Saudi     </c:v>
                </c:pt>
                <c:pt idx="1">
                  <c:v>         Non-Saudi       </c:v>
                </c:pt>
              </c:strCache>
            </c:strRef>
          </c:cat>
          <c:val>
            <c:numRef>
              <c:f>'Female employees'!$C$25:$D$25</c:f>
              <c:numCache>
                <c:formatCode>#,##0</c:formatCode>
                <c:ptCount val="2"/>
                <c:pt idx="0">
                  <c:v>154584</c:v>
                </c:pt>
                <c:pt idx="1">
                  <c:v>133358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2-4AA1-924F-59BAA53419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b="1"/>
              <a:t>Average  compensation</a:t>
            </a:r>
            <a:r>
              <a:rPr lang="en-GB" b="1" baseline="0"/>
              <a:t>s </a:t>
            </a:r>
          </a:p>
          <a:p>
            <a:pPr>
              <a:defRPr/>
            </a:pPr>
            <a:r>
              <a:rPr lang="en-GB" b="1"/>
              <a:t>of employees by economic activity, 4th. Qrt.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'Average compensations'!$E$4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p3d contourW="9525">
              <a:contourClr>
                <a:schemeClr val="lt1">
                  <a:alpha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871839581516994E-2"/>
                      <c:h val="7.74158925002055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'Average compensations'!$B$6:$B$23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'Average compensations'!$E$6:$E$23</c:f>
              <c:numCache>
                <c:formatCode>#,##0</c:formatCode>
                <c:ptCount val="18"/>
                <c:pt idx="0">
                  <c:v>1612.7422838994205</c:v>
                </c:pt>
                <c:pt idx="1">
                  <c:v>29199.655058766512</c:v>
                </c:pt>
                <c:pt idx="2">
                  <c:v>4172.9510843996277</c:v>
                </c:pt>
                <c:pt idx="3">
                  <c:v>10015.417496250468</c:v>
                </c:pt>
                <c:pt idx="4">
                  <c:v>2619.4222133714438</c:v>
                </c:pt>
                <c:pt idx="5">
                  <c:v>2719.4512846791044</c:v>
                </c:pt>
                <c:pt idx="6">
                  <c:v>2257.3031273622159</c:v>
                </c:pt>
                <c:pt idx="7">
                  <c:v>4272.967700491191</c:v>
                </c:pt>
                <c:pt idx="8">
                  <c:v>2049.5492933575415</c:v>
                </c:pt>
                <c:pt idx="9">
                  <c:v>8648.1032377479423</c:v>
                </c:pt>
                <c:pt idx="10">
                  <c:v>16394.91279780804</c:v>
                </c:pt>
                <c:pt idx="11">
                  <c:v>2569.7730201497952</c:v>
                </c:pt>
                <c:pt idx="12">
                  <c:v>4044.6081986344798</c:v>
                </c:pt>
                <c:pt idx="13">
                  <c:v>2584.8894250978415</c:v>
                </c:pt>
                <c:pt idx="14">
                  <c:v>2961.4275087027709</c:v>
                </c:pt>
                <c:pt idx="15">
                  <c:v>3111.7910045235822</c:v>
                </c:pt>
                <c:pt idx="16">
                  <c:v>2320.7707474108697</c:v>
                </c:pt>
                <c:pt idx="17">
                  <c:v>1793.4305764842641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36796728"/>
        <c:axId val="336790456"/>
        <c:axId val="0"/>
      </c:bar3DChart>
      <c:catAx>
        <c:axId val="336796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6790456"/>
        <c:crosses val="autoZero"/>
        <c:auto val="1"/>
        <c:lblAlgn val="ctr"/>
        <c:lblOffset val="100"/>
        <c:noMultiLvlLbl val="0"/>
      </c:catAx>
      <c:valAx>
        <c:axId val="336790456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6796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Distributin of operating expendetures and revenues by economic activity, 4th. Qrt. 2017</a:t>
            </a:r>
          </a:p>
        </c:rich>
      </c:tx>
      <c:layout>
        <c:manualLayout>
          <c:xMode val="edge"/>
          <c:yMode val="edge"/>
          <c:x val="0.21247890777047457"/>
          <c:y val="5.5726269010933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47885024788568098"/>
        </c:manualLayout>
      </c:layout>
      <c:lineChart>
        <c:grouping val="standard"/>
        <c:varyColors val="0"/>
        <c:ser>
          <c:idx val="0"/>
          <c:order val="0"/>
          <c:tx>
            <c:strRef>
              <c:f>'Expenses and Revenues'!$C$5</c:f>
              <c:strCache>
                <c:ptCount val="1"/>
                <c:pt idx="0">
                  <c:v>Expendetures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'Expenses and Revenues'!$B$6:$B$23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Revenues'!$C$6:$C$23</c:f>
              <c:numCache>
                <c:formatCode>#,##0</c:formatCode>
                <c:ptCount val="18"/>
                <c:pt idx="0">
                  <c:v>9080511234</c:v>
                </c:pt>
                <c:pt idx="1">
                  <c:v>35606743172</c:v>
                </c:pt>
                <c:pt idx="2">
                  <c:v>82101223476</c:v>
                </c:pt>
                <c:pt idx="3">
                  <c:v>8412008399</c:v>
                </c:pt>
                <c:pt idx="4">
                  <c:v>999072347</c:v>
                </c:pt>
                <c:pt idx="5">
                  <c:v>21777068219</c:v>
                </c:pt>
                <c:pt idx="6">
                  <c:v>85961212324</c:v>
                </c:pt>
                <c:pt idx="7">
                  <c:v>15565500128</c:v>
                </c:pt>
                <c:pt idx="8">
                  <c:v>12153576223</c:v>
                </c:pt>
                <c:pt idx="9">
                  <c:v>17757443478</c:v>
                </c:pt>
                <c:pt idx="10">
                  <c:v>12809765451</c:v>
                </c:pt>
                <c:pt idx="11">
                  <c:v>1442338349</c:v>
                </c:pt>
                <c:pt idx="12">
                  <c:v>3866765214</c:v>
                </c:pt>
                <c:pt idx="13">
                  <c:v>6980007178</c:v>
                </c:pt>
                <c:pt idx="14">
                  <c:v>2418871231</c:v>
                </c:pt>
                <c:pt idx="15">
                  <c:v>3971010484</c:v>
                </c:pt>
                <c:pt idx="16">
                  <c:v>701234411</c:v>
                </c:pt>
                <c:pt idx="17">
                  <c:v>2224121342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'Expenses and Revenues'!$D$5</c:f>
              <c:strCache>
                <c:ptCount val="1"/>
                <c:pt idx="0">
                  <c:v>Revenues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'Expenses and Revenues'!$B$6:$B$23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Revenues'!$D$6:$D$23</c:f>
              <c:numCache>
                <c:formatCode>#,##0</c:formatCode>
                <c:ptCount val="18"/>
                <c:pt idx="0">
                  <c:v>23548871433</c:v>
                </c:pt>
                <c:pt idx="1">
                  <c:v>215876093298</c:v>
                </c:pt>
                <c:pt idx="2">
                  <c:v>165908622223</c:v>
                </c:pt>
                <c:pt idx="3">
                  <c:v>13921667124</c:v>
                </c:pt>
                <c:pt idx="4">
                  <c:v>2388098372</c:v>
                </c:pt>
                <c:pt idx="5">
                  <c:v>50600874329</c:v>
                </c:pt>
                <c:pt idx="6">
                  <c:v>148965403456</c:v>
                </c:pt>
                <c:pt idx="7">
                  <c:v>33768769422</c:v>
                </c:pt>
                <c:pt idx="8">
                  <c:v>18787987318</c:v>
                </c:pt>
                <c:pt idx="9">
                  <c:v>41780112116</c:v>
                </c:pt>
                <c:pt idx="10">
                  <c:v>44098709147</c:v>
                </c:pt>
                <c:pt idx="11">
                  <c:v>4477659326</c:v>
                </c:pt>
                <c:pt idx="12">
                  <c:v>7687533286</c:v>
                </c:pt>
                <c:pt idx="13">
                  <c:v>13298090279</c:v>
                </c:pt>
                <c:pt idx="14">
                  <c:v>4708765321</c:v>
                </c:pt>
                <c:pt idx="15">
                  <c:v>10978095369</c:v>
                </c:pt>
                <c:pt idx="16">
                  <c:v>1988760223</c:v>
                </c:pt>
                <c:pt idx="17">
                  <c:v>4333656236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26368"/>
        <c:axId val="310228328"/>
      </c:lineChart>
      <c:catAx>
        <c:axId val="31022636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0228328"/>
        <c:crosses val="autoZero"/>
        <c:auto val="1"/>
        <c:lblAlgn val="ctr"/>
        <c:lblOffset val="100"/>
        <c:noMultiLvlLbl val="0"/>
      </c:catAx>
      <c:valAx>
        <c:axId val="3102283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022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916559852037087E-2"/>
          <c:y val="3.6548340578127822E-2"/>
          <c:w val="0.14679473968196052"/>
          <c:h val="0.17007005899586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Operating surplus by economi activity , 4th. Qrt.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'Operation Surplus'!$B$6:$B$23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'Operation Surplus'!$C$6:$C$23</c:f>
              <c:numCache>
                <c:formatCode>#,##0</c:formatCode>
                <c:ptCount val="18"/>
                <c:pt idx="0">
                  <c:v>13009992832</c:v>
                </c:pt>
                <c:pt idx="1">
                  <c:v>171834883764</c:v>
                </c:pt>
                <c:pt idx="2">
                  <c:v>71407449562</c:v>
                </c:pt>
                <c:pt idx="3">
                  <c:v>3372769248</c:v>
                </c:pt>
                <c:pt idx="4">
                  <c:v>1053611630</c:v>
                </c:pt>
                <c:pt idx="5">
                  <c:v>20099066698</c:v>
                </c:pt>
                <c:pt idx="6">
                  <c:v>51787985973</c:v>
                </c:pt>
                <c:pt idx="7">
                  <c:v>14930628970</c:v>
                </c:pt>
                <c:pt idx="8">
                  <c:v>3481525881</c:v>
                </c:pt>
                <c:pt idx="9">
                  <c:v>21205272269</c:v>
                </c:pt>
                <c:pt idx="10">
                  <c:v>25712181318</c:v>
                </c:pt>
                <c:pt idx="11">
                  <c:v>2082518525</c:v>
                </c:pt>
                <c:pt idx="12">
                  <c:v>2500328878</c:v>
                </c:pt>
                <c:pt idx="13">
                  <c:v>4258047719</c:v>
                </c:pt>
                <c:pt idx="14">
                  <c:v>613136796</c:v>
                </c:pt>
                <c:pt idx="15">
                  <c:v>5237107497</c:v>
                </c:pt>
                <c:pt idx="16">
                  <c:v>1084950375</c:v>
                </c:pt>
                <c:pt idx="17">
                  <c:v>984822570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17047504"/>
        <c:axId val="317043976"/>
        <c:axId val="0"/>
      </c:bar3DChart>
      <c:catAx>
        <c:axId val="3170475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7043976"/>
        <c:crosses val="autoZero"/>
        <c:auto val="1"/>
        <c:lblAlgn val="ctr"/>
        <c:lblOffset val="100"/>
        <c:noMultiLvlLbl val="0"/>
      </c:catAx>
      <c:valAx>
        <c:axId val="3170439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704750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Monthly worker productivity by economi activity , 4th. Qrt.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'Productivity Rate'!$E$4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'Productivity Rate'!$B$6:$B$23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'Productivity Rate'!$E$6:$E$23</c:f>
              <c:numCache>
                <c:formatCode>#,##0</c:formatCode>
                <c:ptCount val="18"/>
                <c:pt idx="0">
                  <c:v>26042</c:v>
                </c:pt>
                <c:pt idx="1">
                  <c:v>747351</c:v>
                </c:pt>
                <c:pt idx="2">
                  <c:v>55833</c:v>
                </c:pt>
                <c:pt idx="3">
                  <c:v>57751</c:v>
                </c:pt>
                <c:pt idx="4">
                  <c:v>18650</c:v>
                </c:pt>
                <c:pt idx="5">
                  <c:v>15772</c:v>
                </c:pt>
                <c:pt idx="6">
                  <c:v>30382</c:v>
                </c:pt>
                <c:pt idx="7">
                  <c:v>44091</c:v>
                </c:pt>
                <c:pt idx="8">
                  <c:v>12408</c:v>
                </c:pt>
                <c:pt idx="9">
                  <c:v>128246</c:v>
                </c:pt>
                <c:pt idx="10">
                  <c:v>129644</c:v>
                </c:pt>
                <c:pt idx="11">
                  <c:v>12077</c:v>
                </c:pt>
                <c:pt idx="12">
                  <c:v>23548</c:v>
                </c:pt>
                <c:pt idx="13">
                  <c:v>16686</c:v>
                </c:pt>
                <c:pt idx="14">
                  <c:v>8316</c:v>
                </c:pt>
                <c:pt idx="15">
                  <c:v>19301</c:v>
                </c:pt>
                <c:pt idx="16">
                  <c:v>22784</c:v>
                </c:pt>
                <c:pt idx="17">
                  <c:v>6910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10211928"/>
        <c:axId val="410218984"/>
        <c:axId val="0"/>
      </c:bar3DChart>
      <c:catAx>
        <c:axId val="410211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0218984"/>
        <c:crosses val="autoZero"/>
        <c:auto val="1"/>
        <c:lblAlgn val="ctr"/>
        <c:lblOffset val="100"/>
        <c:noMultiLvlLbl val="0"/>
      </c:catAx>
      <c:valAx>
        <c:axId val="410218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021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 of Saudi employees by economic activity , 4th. Qrt. 2017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Saudis!$B$7:$B$24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Saudis!$E$7:$E$24</c:f>
              <c:numCache>
                <c:formatCode>#,##0</c:formatCode>
                <c:ptCount val="18"/>
                <c:pt idx="0">
                  <c:v>49781</c:v>
                </c:pt>
                <c:pt idx="1">
                  <c:v>63792</c:v>
                </c:pt>
                <c:pt idx="2">
                  <c:v>238952</c:v>
                </c:pt>
                <c:pt idx="3">
                  <c:v>56521</c:v>
                </c:pt>
                <c:pt idx="4">
                  <c:v>10296</c:v>
                </c:pt>
                <c:pt idx="5">
                  <c:v>144569</c:v>
                </c:pt>
                <c:pt idx="6">
                  <c:v>416117</c:v>
                </c:pt>
                <c:pt idx="7">
                  <c:v>87402</c:v>
                </c:pt>
                <c:pt idx="8">
                  <c:v>95765</c:v>
                </c:pt>
                <c:pt idx="9">
                  <c:v>78491</c:v>
                </c:pt>
                <c:pt idx="10">
                  <c:v>82121</c:v>
                </c:pt>
                <c:pt idx="11">
                  <c:v>67887</c:v>
                </c:pt>
                <c:pt idx="12">
                  <c:v>33696</c:v>
                </c:pt>
                <c:pt idx="13">
                  <c:v>84742</c:v>
                </c:pt>
                <c:pt idx="14">
                  <c:v>105209</c:v>
                </c:pt>
                <c:pt idx="15">
                  <c:v>60700</c:v>
                </c:pt>
                <c:pt idx="16">
                  <c:v>6899</c:v>
                </c:pt>
                <c:pt idx="17">
                  <c:v>49618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955240"/>
        <c:axId val="332958376"/>
      </c:lineChart>
      <c:catAx>
        <c:axId val="332955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2958376"/>
        <c:crosses val="autoZero"/>
        <c:auto val="1"/>
        <c:lblAlgn val="ctr"/>
        <c:lblOffset val="100"/>
        <c:noMultiLvlLbl val="0"/>
      </c:catAx>
      <c:valAx>
        <c:axId val="3329583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32955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/>
              <a:t> Saudi employees by gender , 4th. Qrt.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26644717038062E-2"/>
          <c:y val="0.20076598980562224"/>
          <c:w val="0.82383739241897092"/>
          <c:h val="0.625403577798342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B9-4A0C-96B5-281D85DDC2A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B9-4A0C-96B5-281D85DDC2A9}"/>
              </c:ext>
            </c:extLst>
          </c:dPt>
          <c:dLbls>
            <c:dLbl>
              <c:idx val="1"/>
              <c:layout>
                <c:manualLayout>
                  <c:x val="6.2900963233966087E-2"/>
                  <c:y val="0.10630655824186681"/>
                </c:manualLayout>
              </c:layout>
              <c:tx>
                <c:rich>
                  <a:bodyPr/>
                  <a:lstStyle/>
                  <a:p>
                    <a:fld id="{F5B34AB5-B7FE-4867-8E77-95980922AFB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A7F1FE5A-C0C9-4D07-8E94-DF1B1B69940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B9-4A0C-96B5-281D85DDC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Saudis!$C$6:$D$6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Saudis!$C$25:$D$25</c:f>
              <c:numCache>
                <c:formatCode>#,##0</c:formatCode>
                <c:ptCount val="2"/>
                <c:pt idx="0">
                  <c:v>1577974</c:v>
                </c:pt>
                <c:pt idx="1">
                  <c:v>154584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9-4A0C-96B5-281D85DDC2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/>
              <a:t>Distribution of Non-Saudi employees by economic activity , 4th. Qrt.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0135136033831314E-2"/>
          <c:y val="0.22656081165301187"/>
          <c:w val="0.92710123848170167"/>
          <c:h val="0.637987174593012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'Non-Saudis'!$B$7:$B$24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'Non-Saudis'!$E$7:$E$24</c:f>
              <c:numCache>
                <c:formatCode>#,##0</c:formatCode>
                <c:ptCount val="18"/>
                <c:pt idx="0">
                  <c:v>251645</c:v>
                </c:pt>
                <c:pt idx="1">
                  <c:v>32493</c:v>
                </c:pt>
                <c:pt idx="2">
                  <c:v>751550</c:v>
                </c:pt>
                <c:pt idx="3">
                  <c:v>14599</c:v>
                </c:pt>
                <c:pt idx="4">
                  <c:v>32387</c:v>
                </c:pt>
                <c:pt idx="5">
                  <c:v>924855</c:v>
                </c:pt>
                <c:pt idx="6">
                  <c:v>1240167</c:v>
                </c:pt>
                <c:pt idx="7">
                  <c:v>167896</c:v>
                </c:pt>
                <c:pt idx="8">
                  <c:v>417012</c:v>
                </c:pt>
                <c:pt idx="9">
                  <c:v>30103</c:v>
                </c:pt>
                <c:pt idx="10">
                  <c:v>31263</c:v>
                </c:pt>
                <c:pt idx="11">
                  <c:v>55704</c:v>
                </c:pt>
                <c:pt idx="12">
                  <c:v>75127</c:v>
                </c:pt>
                <c:pt idx="13">
                  <c:v>180909</c:v>
                </c:pt>
                <c:pt idx="14">
                  <c:v>83524</c:v>
                </c:pt>
                <c:pt idx="15">
                  <c:v>128899</c:v>
                </c:pt>
                <c:pt idx="16">
                  <c:v>22197</c:v>
                </c:pt>
                <c:pt idx="17">
                  <c:v>159425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5-4B74-93F7-7080A51A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47704"/>
        <c:axId val="324249272"/>
      </c:lineChart>
      <c:catAx>
        <c:axId val="3242477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24249272"/>
        <c:crosses val="autoZero"/>
        <c:auto val="1"/>
        <c:lblAlgn val="ctr"/>
        <c:lblOffset val="100"/>
        <c:noMultiLvlLbl val="0"/>
      </c:catAx>
      <c:valAx>
        <c:axId val="3242492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24247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/>
              <a:t>Non-Saudi employees by gender , 4th. Qrt. 2017</a:t>
            </a:r>
          </a:p>
        </c:rich>
      </c:tx>
      <c:layout>
        <c:manualLayout>
          <c:xMode val="edge"/>
          <c:yMode val="edge"/>
          <c:x val="0.12878326330762579"/>
          <c:y val="2.8335304574775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5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D90-407D-8ECD-9D80902499A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D90-407D-8ECD-9D80902499A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'Non-Saudis'!$C$6:$D$6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'Non-Saudis'!$C$25:$D$25</c:f>
              <c:numCache>
                <c:formatCode>#,##0</c:formatCode>
                <c:ptCount val="2"/>
                <c:pt idx="0">
                  <c:v>4466397</c:v>
                </c:pt>
                <c:pt idx="1">
                  <c:v>133358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0-407D-8ECD-9D80902499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 of  employees by economic activity , 4th. Qrt. 2017</a:t>
            </a:r>
          </a:p>
        </c:rich>
      </c:tx>
      <c:layout>
        <c:manualLayout>
          <c:xMode val="edge"/>
          <c:yMode val="edge"/>
          <c:x val="0.25800885260797018"/>
          <c:y val="5.6140359740352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883542407263222E-2"/>
          <c:y val="0.25303262140115984"/>
          <c:w val="0.92307287072418209"/>
          <c:h val="0.590081596129156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Employees!$B$7:$B$24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Employees!$E$7:$E$24</c:f>
              <c:numCache>
                <c:formatCode>#,##0</c:formatCode>
                <c:ptCount val="18"/>
                <c:pt idx="0">
                  <c:v>301426</c:v>
                </c:pt>
                <c:pt idx="1">
                  <c:v>96285</c:v>
                </c:pt>
                <c:pt idx="2">
                  <c:v>990502</c:v>
                </c:pt>
                <c:pt idx="3">
                  <c:v>71120</c:v>
                </c:pt>
                <c:pt idx="4">
                  <c:v>42683</c:v>
                </c:pt>
                <c:pt idx="5">
                  <c:v>1069424</c:v>
                </c:pt>
                <c:pt idx="6">
                  <c:v>1656284</c:v>
                </c:pt>
                <c:pt idx="7">
                  <c:v>255298</c:v>
                </c:pt>
                <c:pt idx="8">
                  <c:v>512777</c:v>
                </c:pt>
                <c:pt idx="9">
                  <c:v>108594</c:v>
                </c:pt>
                <c:pt idx="10">
                  <c:v>113384</c:v>
                </c:pt>
                <c:pt idx="11">
                  <c:v>123591</c:v>
                </c:pt>
                <c:pt idx="12">
                  <c:v>108823</c:v>
                </c:pt>
                <c:pt idx="13">
                  <c:v>265651</c:v>
                </c:pt>
                <c:pt idx="14">
                  <c:v>188733</c:v>
                </c:pt>
                <c:pt idx="15">
                  <c:v>189599</c:v>
                </c:pt>
                <c:pt idx="16">
                  <c:v>29096</c:v>
                </c:pt>
                <c:pt idx="17">
                  <c:v>209043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10128"/>
        <c:axId val="197308952"/>
      </c:lineChart>
      <c:catAx>
        <c:axId val="1973101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97308952"/>
        <c:crosses val="autoZero"/>
        <c:auto val="1"/>
        <c:lblAlgn val="ctr"/>
        <c:lblOffset val="100"/>
        <c:noMultiLvlLbl val="0"/>
      </c:catAx>
      <c:valAx>
        <c:axId val="1973089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1973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Distributionof male employees by economic activity , 4th. Qrt. 2017</a:t>
            </a:r>
          </a:p>
        </c:rich>
      </c:tx>
      <c:layout>
        <c:manualLayout>
          <c:xMode val="edge"/>
          <c:yMode val="edge"/>
          <c:x val="0.26318468310447185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859846227715814E-2"/>
          <c:y val="0.29618110236220474"/>
          <c:w val="0.91255092183167763"/>
          <c:h val="0.478850247885680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'Male employees'!$C$6</c:f>
              <c:strCache>
                <c:ptCount val="1"/>
                <c:pt idx="0">
                  <c:v>       Saudi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'Male employees'!$C$7:$C$24</c:f>
              <c:numCache>
                <c:formatCode>#,##0</c:formatCode>
                <c:ptCount val="18"/>
                <c:pt idx="0">
                  <c:v>48972</c:v>
                </c:pt>
                <c:pt idx="1">
                  <c:v>63371</c:v>
                </c:pt>
                <c:pt idx="2">
                  <c:v>229281</c:v>
                </c:pt>
                <c:pt idx="3">
                  <c:v>56269</c:v>
                </c:pt>
                <c:pt idx="4">
                  <c:v>10022</c:v>
                </c:pt>
                <c:pt idx="5">
                  <c:v>142092</c:v>
                </c:pt>
                <c:pt idx="6">
                  <c:v>403925</c:v>
                </c:pt>
                <c:pt idx="7">
                  <c:v>86783</c:v>
                </c:pt>
                <c:pt idx="8">
                  <c:v>83723</c:v>
                </c:pt>
                <c:pt idx="9">
                  <c:v>76675</c:v>
                </c:pt>
                <c:pt idx="10">
                  <c:v>74807</c:v>
                </c:pt>
                <c:pt idx="11">
                  <c:v>67264</c:v>
                </c:pt>
                <c:pt idx="12">
                  <c:v>30897</c:v>
                </c:pt>
                <c:pt idx="13">
                  <c:v>82229</c:v>
                </c:pt>
                <c:pt idx="14">
                  <c:v>38129</c:v>
                </c:pt>
                <c:pt idx="15">
                  <c:v>41908</c:v>
                </c:pt>
                <c:pt idx="16">
                  <c:v>5777</c:v>
                </c:pt>
                <c:pt idx="17">
                  <c:v>35850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E-4240-A0F3-41067E49078E}"/>
            </c:ext>
          </c:extLst>
        </c:ser>
        <c:ser>
          <c:idx val="1"/>
          <c:order val="1"/>
          <c:tx>
            <c:strRef>
              <c:f>'Male employees'!$D$6</c:f>
              <c:strCache>
                <c:ptCount val="1"/>
                <c:pt idx="0">
                  <c:v>         Non-Saudi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'Male employees'!$D$7:$D$24</c:f>
              <c:numCache>
                <c:formatCode>#,##0</c:formatCode>
                <c:ptCount val="18"/>
                <c:pt idx="0">
                  <c:v>251399</c:v>
                </c:pt>
                <c:pt idx="1">
                  <c:v>32237</c:v>
                </c:pt>
                <c:pt idx="2">
                  <c:v>743342</c:v>
                </c:pt>
                <c:pt idx="3">
                  <c:v>14400</c:v>
                </c:pt>
                <c:pt idx="4">
                  <c:v>32221</c:v>
                </c:pt>
                <c:pt idx="5">
                  <c:v>923107</c:v>
                </c:pt>
                <c:pt idx="6">
                  <c:v>1236321</c:v>
                </c:pt>
                <c:pt idx="7">
                  <c:v>164109</c:v>
                </c:pt>
                <c:pt idx="8">
                  <c:v>409958</c:v>
                </c:pt>
                <c:pt idx="9">
                  <c:v>29898</c:v>
                </c:pt>
                <c:pt idx="10">
                  <c:v>30512</c:v>
                </c:pt>
                <c:pt idx="11">
                  <c:v>55454</c:v>
                </c:pt>
                <c:pt idx="12">
                  <c:v>73503</c:v>
                </c:pt>
                <c:pt idx="13">
                  <c:v>177261</c:v>
                </c:pt>
                <c:pt idx="14">
                  <c:v>48869</c:v>
                </c:pt>
                <c:pt idx="15">
                  <c:v>78805</c:v>
                </c:pt>
                <c:pt idx="16">
                  <c:v>20983</c:v>
                </c:pt>
                <c:pt idx="17">
                  <c:v>144018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E-4240-A0F3-41067E49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15316728"/>
        <c:axId val="315320256"/>
        <c:axId val="0"/>
      </c:bar3DChart>
      <c:catAx>
        <c:axId val="315316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20256"/>
        <c:crosses val="autoZero"/>
        <c:auto val="1"/>
        <c:lblAlgn val="ctr"/>
        <c:lblOffset val="100"/>
        <c:noMultiLvlLbl val="0"/>
      </c:catAx>
      <c:valAx>
        <c:axId val="3153202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1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24114730413943E-2"/>
          <c:y val="5.9074680034254777E-2"/>
          <c:w val="0.11319869841778263"/>
          <c:h val="0.18377790355109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/>
              <a:t>Male employees by nationality , 4th. Qrt. 2017</a:t>
            </a:r>
          </a:p>
        </c:rich>
      </c:tx>
      <c:layout>
        <c:manualLayout>
          <c:xMode val="edge"/>
          <c:yMode val="edge"/>
          <c:x val="0.10212549518266739"/>
          <c:y val="5.8895713108315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944444444444442E-2"/>
          <c:y val="0.30357585675163901"/>
          <c:w val="0.9027777777777779"/>
          <c:h val="0.69370303499214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72C-44F9-8C6E-84679962F04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72C-44F9-8C6E-84679962F04A}"/>
              </c:ext>
            </c:extLst>
          </c:dPt>
          <c:dLbls>
            <c:dLbl>
              <c:idx val="0"/>
              <c:layout>
                <c:manualLayout>
                  <c:x val="-0.17482061317677755"/>
                  <c:y val="8.03212851405622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2C-44F9-8C6E-84679962F04A}"/>
                </c:ext>
              </c:extLst>
            </c:dLbl>
            <c:dLbl>
              <c:idx val="1"/>
              <c:layout>
                <c:manualLayout>
                  <c:x val="0.27397260273972601"/>
                  <c:y val="-0.23775100401606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2C-44F9-8C6E-84679962F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'Male employees'!$C$6:$D$6</c:f>
              <c:strCache>
                <c:ptCount val="2"/>
                <c:pt idx="0">
                  <c:v>       Saudi     </c:v>
                </c:pt>
                <c:pt idx="1">
                  <c:v>         Non-Saudi       </c:v>
                </c:pt>
              </c:strCache>
            </c:strRef>
          </c:cat>
          <c:val>
            <c:numRef>
              <c:f>'Male employees'!$C$25:$D$25</c:f>
              <c:numCache>
                <c:formatCode>#,##0</c:formatCode>
                <c:ptCount val="2"/>
                <c:pt idx="0">
                  <c:v>1577974</c:v>
                </c:pt>
                <c:pt idx="1">
                  <c:v>4466397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C-44F9-8C6E-84679962F0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Female employees by economic activity , 4th. Qrt. 2017</a:t>
            </a:r>
          </a:p>
        </c:rich>
      </c:tx>
      <c:layout>
        <c:manualLayout>
          <c:xMode val="edge"/>
          <c:yMode val="edge"/>
          <c:x val="0.28020293128993556"/>
          <c:y val="7.3282454494192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135878912968696E-2"/>
          <c:y val="0.26045853787077605"/>
          <c:w val="0.92790630273383012"/>
          <c:h val="0.586388967744038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'Female employees'!$C$6</c:f>
              <c:strCache>
                <c:ptCount val="1"/>
                <c:pt idx="0">
                  <c:v>       Saudi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5"/>
              <c:layout>
                <c:manualLayout>
                  <c:x val="2.1101100169727514E-2"/>
                  <c:y val="-0.24097809292247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169616487748753E-2"/>
                      <c:h val="5.35947480082018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36-42F7-8B0A-D327A4830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'Female employees'!$C$7:$C$24</c:f>
              <c:numCache>
                <c:formatCode>#,##0</c:formatCode>
                <c:ptCount val="18"/>
                <c:pt idx="0">
                  <c:v>809</c:v>
                </c:pt>
                <c:pt idx="1">
                  <c:v>421</c:v>
                </c:pt>
                <c:pt idx="2">
                  <c:v>9671</c:v>
                </c:pt>
                <c:pt idx="3">
                  <c:v>252</c:v>
                </c:pt>
                <c:pt idx="4">
                  <c:v>274</c:v>
                </c:pt>
                <c:pt idx="5">
                  <c:v>2477</c:v>
                </c:pt>
                <c:pt idx="6">
                  <c:v>12192</c:v>
                </c:pt>
                <c:pt idx="7">
                  <c:v>619</c:v>
                </c:pt>
                <c:pt idx="8">
                  <c:v>12042</c:v>
                </c:pt>
                <c:pt idx="9">
                  <c:v>1816</c:v>
                </c:pt>
                <c:pt idx="10">
                  <c:v>7314</c:v>
                </c:pt>
                <c:pt idx="11">
                  <c:v>623</c:v>
                </c:pt>
                <c:pt idx="12">
                  <c:v>2799</c:v>
                </c:pt>
                <c:pt idx="13">
                  <c:v>2513</c:v>
                </c:pt>
                <c:pt idx="14">
                  <c:v>67080</c:v>
                </c:pt>
                <c:pt idx="15">
                  <c:v>18792</c:v>
                </c:pt>
                <c:pt idx="16">
                  <c:v>1122</c:v>
                </c:pt>
                <c:pt idx="17">
                  <c:v>13768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6-42F7-8B0A-D327A4830CFB}"/>
            </c:ext>
          </c:extLst>
        </c:ser>
        <c:ser>
          <c:idx val="1"/>
          <c:order val="1"/>
          <c:tx>
            <c:strRef>
              <c:f>'Female employees'!$D$6</c:f>
              <c:strCache>
                <c:ptCount val="1"/>
                <c:pt idx="0">
                  <c:v>         Non-Saudi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'Female employees'!$B$7:$B$24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'Female employees'!$D$7:$D$24</c:f>
              <c:numCache>
                <c:formatCode>#,##0</c:formatCode>
                <c:ptCount val="18"/>
                <c:pt idx="0">
                  <c:v>246</c:v>
                </c:pt>
                <c:pt idx="1">
                  <c:v>256</c:v>
                </c:pt>
                <c:pt idx="2">
                  <c:v>8208</c:v>
                </c:pt>
                <c:pt idx="3">
                  <c:v>199</c:v>
                </c:pt>
                <c:pt idx="4">
                  <c:v>166</c:v>
                </c:pt>
                <c:pt idx="5">
                  <c:v>1748</c:v>
                </c:pt>
                <c:pt idx="6">
                  <c:v>3846</c:v>
                </c:pt>
                <c:pt idx="7">
                  <c:v>3787</c:v>
                </c:pt>
                <c:pt idx="8">
                  <c:v>7054</c:v>
                </c:pt>
                <c:pt idx="9">
                  <c:v>205</c:v>
                </c:pt>
                <c:pt idx="10">
                  <c:v>751</c:v>
                </c:pt>
                <c:pt idx="11">
                  <c:v>250</c:v>
                </c:pt>
                <c:pt idx="12">
                  <c:v>1624</c:v>
                </c:pt>
                <c:pt idx="13">
                  <c:v>3648</c:v>
                </c:pt>
                <c:pt idx="14">
                  <c:v>34655</c:v>
                </c:pt>
                <c:pt idx="15">
                  <c:v>50094</c:v>
                </c:pt>
                <c:pt idx="16">
                  <c:v>1214</c:v>
                </c:pt>
                <c:pt idx="17">
                  <c:v>15407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6-42F7-8B0A-D327A483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15325744"/>
        <c:axId val="315326136"/>
        <c:axId val="0"/>
      </c:bar3DChart>
      <c:catAx>
        <c:axId val="3153257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26136"/>
        <c:crosses val="autoZero"/>
        <c:auto val="1"/>
        <c:lblAlgn val="ctr"/>
        <c:lblOffset val="100"/>
        <c:noMultiLvlLbl val="0"/>
      </c:catAx>
      <c:valAx>
        <c:axId val="3153261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532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866065971089442E-2"/>
          <c:y val="7.2996975283817975E-2"/>
          <c:w val="0.1303459829448165"/>
          <c:h val="0.16020976170565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1150620</xdr:colOff>
      <xdr:row>5</xdr:row>
      <xdr:rowOff>111548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10640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40822</xdr:rowOff>
    </xdr:from>
    <xdr:to>
      <xdr:col>4</xdr:col>
      <xdr:colOff>290512</xdr:colOff>
      <xdr:row>53</xdr:row>
      <xdr:rowOff>145597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91169</xdr:colOff>
      <xdr:row>28</xdr:row>
      <xdr:rowOff>5443</xdr:rowOff>
    </xdr:from>
    <xdr:to>
      <xdr:col>6</xdr:col>
      <xdr:colOff>280080</xdr:colOff>
      <xdr:row>51</xdr:row>
      <xdr:rowOff>129267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57829</xdr:rowOff>
    </xdr:from>
    <xdr:to>
      <xdr:col>6</xdr:col>
      <xdr:colOff>9525</xdr:colOff>
      <xdr:row>58</xdr:row>
      <xdr:rowOff>5443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30</xdr:row>
      <xdr:rowOff>86405</xdr:rowOff>
    </xdr:from>
    <xdr:to>
      <xdr:col>7</xdr:col>
      <xdr:colOff>101082</xdr:colOff>
      <xdr:row>51</xdr:row>
      <xdr:rowOff>32658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327898</xdr:colOff>
      <xdr:row>6</xdr:row>
      <xdr:rowOff>83420</xdr:rowOff>
    </xdr:from>
    <xdr:to>
      <xdr:col>16</xdr:col>
      <xdr:colOff>294682</xdr:colOff>
      <xdr:row>24</xdr:row>
      <xdr:rowOff>69011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10204</xdr:rowOff>
    </xdr:from>
    <xdr:to>
      <xdr:col>6</xdr:col>
      <xdr:colOff>387122</xdr:colOff>
      <xdr:row>50</xdr:row>
      <xdr:rowOff>34016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61232</xdr:colOff>
      <xdr:row>5</xdr:row>
      <xdr:rowOff>201386</xdr:rowOff>
    </xdr:from>
    <xdr:to>
      <xdr:col>16</xdr:col>
      <xdr:colOff>184105</xdr:colOff>
      <xdr:row>21</xdr:row>
      <xdr:rowOff>198664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100694</xdr:colOff>
      <xdr:row>28</xdr:row>
      <xdr:rowOff>145597</xdr:rowOff>
    </xdr:from>
    <xdr:to>
      <xdr:col>7</xdr:col>
      <xdr:colOff>95930</xdr:colOff>
      <xdr:row>48</xdr:row>
      <xdr:rowOff>74159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29</xdr:row>
      <xdr:rowOff>0</xdr:rowOff>
    </xdr:from>
    <xdr:to>
      <xdr:col>7</xdr:col>
      <xdr:colOff>54428</xdr:colOff>
      <xdr:row>51</xdr:row>
      <xdr:rowOff>19048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210912</xdr:colOff>
      <xdr:row>5</xdr:row>
      <xdr:rowOff>217714</xdr:rowOff>
    </xdr:from>
    <xdr:to>
      <xdr:col>16</xdr:col>
      <xdr:colOff>506187</xdr:colOff>
      <xdr:row>21</xdr:row>
      <xdr:rowOff>93889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44906</xdr:rowOff>
    </xdr:from>
    <xdr:to>
      <xdr:col>7</xdr:col>
      <xdr:colOff>15363</xdr:colOff>
      <xdr:row>52</xdr:row>
      <xdr:rowOff>102567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474889</xdr:colOff>
      <xdr:row>23</xdr:row>
      <xdr:rowOff>34018</xdr:rowOff>
    </xdr:from>
    <xdr:to>
      <xdr:col>15</xdr:col>
      <xdr:colOff>170089</xdr:colOff>
      <xdr:row>48</xdr:row>
      <xdr:rowOff>72798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38101</xdr:rowOff>
    </xdr:from>
    <xdr:to>
      <xdr:col>7</xdr:col>
      <xdr:colOff>593271</xdr:colOff>
      <xdr:row>49</xdr:row>
      <xdr:rowOff>14287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28</xdr:row>
      <xdr:rowOff>145597</xdr:rowOff>
    </xdr:from>
    <xdr:to>
      <xdr:col>6</xdr:col>
      <xdr:colOff>13606</xdr:colOff>
      <xdr:row>48</xdr:row>
      <xdr:rowOff>6123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zoomScale="130" zoomScaleNormal="130" workbookViewId="0">
      <selection activeCell="F11" sqref="F11"/>
    </sheetView>
  </sheetViews>
  <sheetFormatPr defaultRowHeight="13.2" x14ac:dyDescent="0.25"/>
  <cols>
    <col min="1" max="1" width="3.6640625" customWidth="1"/>
    <col min="2" max="2" width="80.88671875" customWidth="1"/>
    <col min="3" max="3" width="5.6640625" customWidth="1"/>
    <col min="4" max="4" width="6.33203125" customWidth="1"/>
  </cols>
  <sheetData>
    <row r="1" spans="1:2" x14ac:dyDescent="0.25">
      <c r="A1" s="17"/>
      <c r="B1" s="17"/>
    </row>
    <row r="2" spans="1:2" x14ac:dyDescent="0.25">
      <c r="A2" s="17"/>
      <c r="B2" s="17"/>
    </row>
    <row r="3" spans="1:2" ht="20.399999999999999" x14ac:dyDescent="0.25">
      <c r="A3" s="17"/>
      <c r="B3" s="18" t="s">
        <v>109</v>
      </c>
    </row>
    <row r="4" spans="1:2" ht="15" x14ac:dyDescent="0.25">
      <c r="A4" s="17"/>
      <c r="B4" s="19" t="s">
        <v>110</v>
      </c>
    </row>
    <row r="5" spans="1:2" x14ac:dyDescent="0.25">
      <c r="A5" s="17"/>
      <c r="B5" s="17"/>
    </row>
    <row r="6" spans="1:2" x14ac:dyDescent="0.25">
      <c r="A6" s="17"/>
      <c r="B6" s="17"/>
    </row>
    <row r="7" spans="1:2" s="10" customFormat="1" ht="24" customHeight="1" x14ac:dyDescent="0.25">
      <c r="A7" s="185" t="s">
        <v>111</v>
      </c>
      <c r="B7" s="186"/>
    </row>
    <row r="8" spans="1:2" s="10" customFormat="1" ht="17.399999999999999" x14ac:dyDescent="0.25">
      <c r="A8" s="11">
        <v>1</v>
      </c>
      <c r="B8" s="12" t="s">
        <v>106</v>
      </c>
    </row>
    <row r="9" spans="1:2" s="10" customFormat="1" ht="17.399999999999999" x14ac:dyDescent="0.25">
      <c r="A9" s="13">
        <v>2</v>
      </c>
      <c r="B9" s="14" t="s">
        <v>82</v>
      </c>
    </row>
    <row r="10" spans="1:2" s="10" customFormat="1" ht="17.399999999999999" x14ac:dyDescent="0.25">
      <c r="A10" s="15">
        <v>3</v>
      </c>
      <c r="B10" s="16" t="s">
        <v>81</v>
      </c>
    </row>
    <row r="11" spans="1:2" s="10" customFormat="1" ht="17.399999999999999" x14ac:dyDescent="0.25">
      <c r="A11" s="13">
        <v>4</v>
      </c>
      <c r="B11" s="14" t="s">
        <v>80</v>
      </c>
    </row>
    <row r="12" spans="1:2" s="10" customFormat="1" ht="17.399999999999999" x14ac:dyDescent="0.25">
      <c r="A12" s="15">
        <v>5</v>
      </c>
      <c r="B12" s="16" t="s">
        <v>86</v>
      </c>
    </row>
    <row r="13" spans="1:2" s="10" customFormat="1" ht="17.399999999999999" x14ac:dyDescent="0.25">
      <c r="A13" s="13">
        <v>6</v>
      </c>
      <c r="B13" s="14" t="s">
        <v>87</v>
      </c>
    </row>
    <row r="14" spans="1:2" s="10" customFormat="1" ht="17.399999999999999" x14ac:dyDescent="0.25">
      <c r="A14" s="15">
        <v>7</v>
      </c>
      <c r="B14" s="16" t="s">
        <v>96</v>
      </c>
    </row>
    <row r="15" spans="1:2" s="10" customFormat="1" ht="17.399999999999999" x14ac:dyDescent="0.25">
      <c r="A15" s="13">
        <v>8</v>
      </c>
      <c r="B15" s="14" t="s">
        <v>95</v>
      </c>
    </row>
    <row r="16" spans="1:2" s="10" customFormat="1" ht="17.399999999999999" x14ac:dyDescent="0.25">
      <c r="A16" s="15">
        <v>9</v>
      </c>
      <c r="B16" s="16" t="s">
        <v>99</v>
      </c>
    </row>
    <row r="17" spans="1:2" s="10" customFormat="1" ht="17.399999999999999" x14ac:dyDescent="0.25">
      <c r="A17" s="13">
        <v>10</v>
      </c>
      <c r="B17" s="14" t="s">
        <v>104</v>
      </c>
    </row>
    <row r="18" spans="1:2" s="10" customFormat="1" ht="13.8" x14ac:dyDescent="0.25">
      <c r="A18"/>
      <c r="B18"/>
    </row>
    <row r="19" spans="1:2" s="10" customFormat="1" ht="13.8" x14ac:dyDescent="0.25">
      <c r="A19"/>
      <c r="B19"/>
    </row>
    <row r="20" spans="1:2" s="10" customFormat="1" ht="13.8" x14ac:dyDescent="0.25">
      <c r="A20"/>
      <c r="B20"/>
    </row>
    <row r="21" spans="1:2" s="10" customFormat="1" ht="13.8" x14ac:dyDescent="0.25">
      <c r="A21"/>
      <c r="B21"/>
    </row>
    <row r="22" spans="1:2" s="10" customFormat="1" ht="13.8" x14ac:dyDescent="0.25">
      <c r="A22"/>
      <c r="B22"/>
    </row>
    <row r="23" spans="1:2" s="10" customFormat="1" ht="13.8" x14ac:dyDescent="0.25">
      <c r="A23"/>
      <c r="B23"/>
    </row>
  </sheetData>
  <mergeCells count="1">
    <mergeCell ref="A7:B7"/>
  </mergeCells>
  <hyperlinks>
    <hyperlink ref="B8" location="اEstablishments!A1" display="No. of establishments by economic activity , 4th. Qrt. 2017"/>
    <hyperlink ref="B9" location="Saudis!A1" display="No. of Saudi employees by economic activity , 4th. Qrt. 2017"/>
    <hyperlink ref="B10" location="'Non-Saudis'!A1" display="No. of  Non-Saudi employees by economic activity , 4th. Qrt. 2017"/>
    <hyperlink ref="B12" location="'Male employees'!A1" display="No. of  male employees by economic activity , 4th. Qrt. 2017"/>
    <hyperlink ref="B11" location="Employees!A1" display="No. of  employees by economic activity , 4th. Qrt. 2017"/>
    <hyperlink ref="B13" location="'Female employees'!A1" display="No. of  female employees by economic activity , 4th. Qrt. 2017"/>
    <hyperlink ref="B14" location="'Average compensations'!A1" display="Average monthly compensation paid to employees by economic activity, 4th. Qrt. 2017"/>
    <hyperlink ref="B15" location="'Expenses and Revenues'!A1" display="Operating expendetures and revenues by economic activity, 4th. Qrt. 2017"/>
    <hyperlink ref="B16" location="'Operation Surplus'!A1" display="Operating surplus by economi activity , 4th. Qrt. 2017"/>
    <hyperlink ref="B17" location="'Productivity Rate'!A1" display="Monthly worker productivity by economi activity , 4th. Qrt. 2017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A25" sqref="A25:E25"/>
    </sheetView>
  </sheetViews>
  <sheetFormatPr defaultRowHeight="13.2" x14ac:dyDescent="0.25"/>
  <cols>
    <col min="1" max="1" width="5.6640625" customWidth="1"/>
    <col min="2" max="2" width="45.6640625" customWidth="1"/>
    <col min="3" max="3" width="30.6640625" customWidth="1"/>
    <col min="4" max="4" width="50.6640625" customWidth="1"/>
    <col min="5" max="5" width="5.6640625" customWidth="1"/>
    <col min="7" max="8" width="9.109375" customWidth="1"/>
  </cols>
  <sheetData>
    <row r="1" spans="1:6" ht="21" x14ac:dyDescent="0.6">
      <c r="A1" s="223" t="s">
        <v>98</v>
      </c>
      <c r="B1" s="225"/>
      <c r="C1" s="174"/>
      <c r="D1" s="212" t="s">
        <v>97</v>
      </c>
      <c r="E1" s="214"/>
    </row>
    <row r="2" spans="1:6" ht="30" customHeight="1" x14ac:dyDescent="0.25">
      <c r="A2" s="197" t="s">
        <v>54</v>
      </c>
      <c r="B2" s="198"/>
      <c r="C2" s="198"/>
      <c r="D2" s="198"/>
      <c r="E2" s="199"/>
      <c r="F2" s="3"/>
    </row>
    <row r="3" spans="1:6" ht="30" customHeight="1" x14ac:dyDescent="0.25">
      <c r="A3" s="215" t="s">
        <v>99</v>
      </c>
      <c r="B3" s="216"/>
      <c r="C3" s="216"/>
      <c r="D3" s="216"/>
      <c r="E3" s="217"/>
      <c r="F3" s="3"/>
    </row>
    <row r="4" spans="1:6" ht="24.9" customHeight="1" x14ac:dyDescent="0.25">
      <c r="A4" s="226" t="s">
        <v>4</v>
      </c>
      <c r="B4" s="226"/>
      <c r="C4" s="121" t="s">
        <v>53</v>
      </c>
      <c r="D4" s="218" t="s">
        <v>1</v>
      </c>
      <c r="E4" s="218"/>
    </row>
    <row r="5" spans="1:6" ht="24.9" customHeight="1" x14ac:dyDescent="0.25">
      <c r="A5" s="226"/>
      <c r="B5" s="226"/>
      <c r="C5" s="74" t="s">
        <v>65</v>
      </c>
      <c r="D5" s="218"/>
      <c r="E5" s="218"/>
    </row>
    <row r="6" spans="1:6" ht="20.100000000000001" customHeight="1" x14ac:dyDescent="0.25">
      <c r="A6" s="123">
        <v>1</v>
      </c>
      <c r="B6" s="89" t="s">
        <v>24</v>
      </c>
      <c r="C6" s="90">
        <f>'Expenses and Revenues'!D6-'Expenses and Revenues'!C6-'Average compensations'!D6</f>
        <v>13009992832</v>
      </c>
      <c r="D6" s="105" t="s">
        <v>7</v>
      </c>
      <c r="E6" s="124">
        <v>1</v>
      </c>
    </row>
    <row r="7" spans="1:6" ht="20.100000000000001" customHeight="1" x14ac:dyDescent="0.25">
      <c r="A7" s="125">
        <v>2</v>
      </c>
      <c r="B7" s="83" t="s">
        <v>25</v>
      </c>
      <c r="C7" s="84">
        <f>'Expenses and Revenues'!D7-'Expenses and Revenues'!C7-'Average compensations'!D7</f>
        <v>171834883764</v>
      </c>
      <c r="D7" s="106" t="s">
        <v>8</v>
      </c>
      <c r="E7" s="126">
        <v>2</v>
      </c>
    </row>
    <row r="8" spans="1:6" ht="20.100000000000001" customHeight="1" x14ac:dyDescent="0.25">
      <c r="A8" s="123">
        <v>3</v>
      </c>
      <c r="B8" s="89" t="s">
        <v>26</v>
      </c>
      <c r="C8" s="90">
        <f>'Expenses and Revenues'!D8-'Expenses and Revenues'!C8-'Average compensations'!D8</f>
        <v>71407449562</v>
      </c>
      <c r="D8" s="105" t="s">
        <v>9</v>
      </c>
      <c r="E8" s="124">
        <v>3</v>
      </c>
    </row>
    <row r="9" spans="1:6" ht="20.100000000000001" customHeight="1" x14ac:dyDescent="0.25">
      <c r="A9" s="125">
        <v>4</v>
      </c>
      <c r="B9" s="83" t="s">
        <v>27</v>
      </c>
      <c r="C9" s="84">
        <f>'Expenses and Revenues'!D9-'Expenses and Revenues'!C9-'Average compensations'!D9</f>
        <v>3372769248</v>
      </c>
      <c r="D9" s="107" t="s">
        <v>10</v>
      </c>
      <c r="E9" s="126">
        <v>4</v>
      </c>
    </row>
    <row r="10" spans="1:6" ht="20.100000000000001" customHeight="1" x14ac:dyDescent="0.25">
      <c r="A10" s="123">
        <v>5</v>
      </c>
      <c r="B10" s="89" t="s">
        <v>28</v>
      </c>
      <c r="C10" s="90">
        <f>'Expenses and Revenues'!D10-'Expenses and Revenues'!C10-'Average compensations'!D10</f>
        <v>1053611630</v>
      </c>
      <c r="D10" s="108" t="s">
        <v>11</v>
      </c>
      <c r="E10" s="124">
        <v>5</v>
      </c>
    </row>
    <row r="11" spans="1:6" ht="20.100000000000001" customHeight="1" x14ac:dyDescent="0.25">
      <c r="A11" s="125">
        <v>6</v>
      </c>
      <c r="B11" s="83" t="s">
        <v>29</v>
      </c>
      <c r="C11" s="84">
        <f>'Expenses and Revenues'!D11-'Expenses and Revenues'!C11-'Average compensations'!D11</f>
        <v>20099066698</v>
      </c>
      <c r="D11" s="109" t="s">
        <v>12</v>
      </c>
      <c r="E11" s="126">
        <v>6</v>
      </c>
    </row>
    <row r="12" spans="1:6" ht="20.100000000000001" customHeight="1" x14ac:dyDescent="0.25">
      <c r="A12" s="123">
        <v>7</v>
      </c>
      <c r="B12" s="89" t="s">
        <v>30</v>
      </c>
      <c r="C12" s="90">
        <f>'Expenses and Revenues'!D12-'Expenses and Revenues'!C12-'Average compensations'!D12</f>
        <v>51787985973</v>
      </c>
      <c r="D12" s="105" t="s">
        <v>13</v>
      </c>
      <c r="E12" s="124">
        <v>7</v>
      </c>
    </row>
    <row r="13" spans="1:6" ht="20.100000000000001" customHeight="1" x14ac:dyDescent="0.25">
      <c r="A13" s="125">
        <v>8</v>
      </c>
      <c r="B13" s="83" t="s">
        <v>31</v>
      </c>
      <c r="C13" s="84">
        <f>'Expenses and Revenues'!D13-'Expenses and Revenues'!C13-'Average compensations'!D13</f>
        <v>14930628970</v>
      </c>
      <c r="D13" s="110" t="s">
        <v>14</v>
      </c>
      <c r="E13" s="126">
        <v>8</v>
      </c>
    </row>
    <row r="14" spans="1:6" ht="20.100000000000001" customHeight="1" x14ac:dyDescent="0.25">
      <c r="A14" s="123">
        <v>9</v>
      </c>
      <c r="B14" s="89" t="s">
        <v>32</v>
      </c>
      <c r="C14" s="90">
        <f>'Expenses and Revenues'!D14-'Expenses and Revenues'!C14-'Average compensations'!D14</f>
        <v>3481525881</v>
      </c>
      <c r="D14" s="105" t="s">
        <v>15</v>
      </c>
      <c r="E14" s="124">
        <v>9</v>
      </c>
    </row>
    <row r="15" spans="1:6" ht="20.100000000000001" customHeight="1" x14ac:dyDescent="0.25">
      <c r="A15" s="125">
        <v>10</v>
      </c>
      <c r="B15" s="83" t="s">
        <v>33</v>
      </c>
      <c r="C15" s="84">
        <f>'Expenses and Revenues'!D15-'Expenses and Revenues'!C15-'Average compensations'!D15</f>
        <v>21205272269</v>
      </c>
      <c r="D15" s="111" t="s">
        <v>16</v>
      </c>
      <c r="E15" s="126">
        <v>10</v>
      </c>
    </row>
    <row r="16" spans="1:6" ht="20.100000000000001" customHeight="1" x14ac:dyDescent="0.25">
      <c r="A16" s="123">
        <v>11</v>
      </c>
      <c r="B16" s="89" t="s">
        <v>34</v>
      </c>
      <c r="C16" s="90">
        <f>'Expenses and Revenues'!D16-'Expenses and Revenues'!C16-'Average compensations'!D16</f>
        <v>25712181318</v>
      </c>
      <c r="D16" s="112" t="s">
        <v>17</v>
      </c>
      <c r="E16" s="124">
        <v>11</v>
      </c>
    </row>
    <row r="17" spans="1:5" ht="20.100000000000001" customHeight="1" x14ac:dyDescent="0.25">
      <c r="A17" s="125">
        <v>12</v>
      </c>
      <c r="B17" s="83" t="s">
        <v>35</v>
      </c>
      <c r="C17" s="84">
        <f>'Expenses and Revenues'!D17-'Expenses and Revenues'!C17-'Average compensations'!D17</f>
        <v>2082518525</v>
      </c>
      <c r="D17" s="113" t="s">
        <v>18</v>
      </c>
      <c r="E17" s="126">
        <v>12</v>
      </c>
    </row>
    <row r="18" spans="1:5" ht="20.100000000000001" customHeight="1" x14ac:dyDescent="0.25">
      <c r="A18" s="123">
        <v>13</v>
      </c>
      <c r="B18" s="89" t="s">
        <v>36</v>
      </c>
      <c r="C18" s="90">
        <f>'Expenses and Revenues'!D18-'Expenses and Revenues'!C18-'Average compensations'!D18</f>
        <v>2500328878</v>
      </c>
      <c r="D18" s="114" t="s">
        <v>19</v>
      </c>
      <c r="E18" s="124">
        <v>13</v>
      </c>
    </row>
    <row r="19" spans="1:5" ht="20.100000000000001" customHeight="1" x14ac:dyDescent="0.25">
      <c r="A19" s="125">
        <v>14</v>
      </c>
      <c r="B19" s="83" t="s">
        <v>37</v>
      </c>
      <c r="C19" s="84">
        <f>'Expenses and Revenues'!D19-'Expenses and Revenues'!C19-'Average compensations'!D19</f>
        <v>4258047719</v>
      </c>
      <c r="D19" s="115" t="s">
        <v>20</v>
      </c>
      <c r="E19" s="126">
        <v>14</v>
      </c>
    </row>
    <row r="20" spans="1:5" ht="20.100000000000001" customHeight="1" x14ac:dyDescent="0.25">
      <c r="A20" s="123">
        <v>15</v>
      </c>
      <c r="B20" s="89" t="s">
        <v>38</v>
      </c>
      <c r="C20" s="90">
        <f>'Expenses and Revenues'!D20-'Expenses and Revenues'!C20-'Average compensations'!D20</f>
        <v>613136796</v>
      </c>
      <c r="D20" s="116" t="s">
        <v>0</v>
      </c>
      <c r="E20" s="124">
        <v>15</v>
      </c>
    </row>
    <row r="21" spans="1:5" ht="20.100000000000001" customHeight="1" x14ac:dyDescent="0.25">
      <c r="A21" s="125">
        <v>16</v>
      </c>
      <c r="B21" s="83" t="s">
        <v>39</v>
      </c>
      <c r="C21" s="84">
        <f>'Expenses and Revenues'!D21-'Expenses and Revenues'!C21-'Average compensations'!D21</f>
        <v>5237107497</v>
      </c>
      <c r="D21" s="117" t="s">
        <v>21</v>
      </c>
      <c r="E21" s="126">
        <v>16</v>
      </c>
    </row>
    <row r="22" spans="1:5" ht="20.100000000000001" customHeight="1" x14ac:dyDescent="0.25">
      <c r="A22" s="123">
        <v>17</v>
      </c>
      <c r="B22" s="89" t="s">
        <v>40</v>
      </c>
      <c r="C22" s="90">
        <f>'Expenses and Revenues'!D22-'Expenses and Revenues'!C22-'Average compensations'!D22</f>
        <v>1084950375</v>
      </c>
      <c r="D22" s="118" t="s">
        <v>22</v>
      </c>
      <c r="E22" s="124">
        <v>17</v>
      </c>
    </row>
    <row r="23" spans="1:5" ht="20.100000000000001" customHeight="1" x14ac:dyDescent="0.25">
      <c r="A23" s="125">
        <v>18</v>
      </c>
      <c r="B23" s="83" t="s">
        <v>41</v>
      </c>
      <c r="C23" s="84">
        <f>'Expenses and Revenues'!D23-'Expenses and Revenues'!C23-'Average compensations'!D23</f>
        <v>984822570</v>
      </c>
      <c r="D23" s="119" t="s">
        <v>23</v>
      </c>
      <c r="E23" s="126">
        <v>18</v>
      </c>
    </row>
    <row r="24" spans="1:5" ht="36.75" customHeight="1" x14ac:dyDescent="0.25">
      <c r="A24" s="226" t="s">
        <v>3</v>
      </c>
      <c r="B24" s="226"/>
      <c r="C24" s="54">
        <f>SUM(C6:C23)</f>
        <v>414656280505</v>
      </c>
      <c r="D24" s="218" t="s">
        <v>2</v>
      </c>
      <c r="E24" s="218"/>
    </row>
    <row r="25" spans="1:5" x14ac:dyDescent="0.25">
      <c r="A25" s="211" t="s">
        <v>112</v>
      </c>
      <c r="B25" s="211"/>
      <c r="C25" s="211"/>
      <c r="D25" s="211"/>
      <c r="E25" s="211"/>
    </row>
  </sheetData>
  <mergeCells count="9">
    <mergeCell ref="A25:E25"/>
    <mergeCell ref="D24:E24"/>
    <mergeCell ref="A24:B24"/>
    <mergeCell ref="D1:E1"/>
    <mergeCell ref="A1:B1"/>
    <mergeCell ref="A2:E2"/>
    <mergeCell ref="A3:E3"/>
    <mergeCell ref="D4:E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0" zoomScaleNormal="70" workbookViewId="0">
      <selection activeCell="K31" sqref="K31"/>
    </sheetView>
  </sheetViews>
  <sheetFormatPr defaultRowHeight="13.2" x14ac:dyDescent="0.25"/>
  <cols>
    <col min="1" max="1" width="5.6640625" customWidth="1"/>
    <col min="2" max="2" width="35.6640625" customWidth="1"/>
    <col min="3" max="3" width="16.6640625" customWidth="1"/>
    <col min="4" max="4" width="20.6640625" customWidth="1"/>
    <col min="5" max="5" width="19.109375" bestFit="1" customWidth="1"/>
    <col min="6" max="6" width="40.6640625" customWidth="1"/>
    <col min="7" max="7" width="5.6640625" customWidth="1"/>
    <col min="10" max="10" width="9.44140625" bestFit="1" customWidth="1"/>
  </cols>
  <sheetData>
    <row r="1" spans="1:8" ht="21" x14ac:dyDescent="0.6">
      <c r="A1" s="223" t="s">
        <v>100</v>
      </c>
      <c r="B1" s="225"/>
      <c r="C1" s="174"/>
      <c r="D1" s="174"/>
      <c r="E1" s="174"/>
      <c r="F1" s="212" t="s">
        <v>101</v>
      </c>
      <c r="G1" s="214"/>
    </row>
    <row r="2" spans="1:8" ht="30" customHeight="1" x14ac:dyDescent="0.25">
      <c r="A2" s="197" t="s">
        <v>103</v>
      </c>
      <c r="B2" s="198"/>
      <c r="C2" s="198"/>
      <c r="D2" s="198"/>
      <c r="E2" s="198"/>
      <c r="F2" s="198"/>
      <c r="G2" s="199"/>
    </row>
    <row r="3" spans="1:8" ht="30" customHeight="1" x14ac:dyDescent="0.25">
      <c r="A3" s="215" t="s">
        <v>104</v>
      </c>
      <c r="B3" s="216"/>
      <c r="C3" s="216"/>
      <c r="D3" s="216"/>
      <c r="E3" s="216"/>
      <c r="F3" s="216"/>
      <c r="G3" s="217"/>
      <c r="H3" s="3"/>
    </row>
    <row r="4" spans="1:8" ht="23.4" x14ac:dyDescent="0.25">
      <c r="A4" s="226" t="s">
        <v>4</v>
      </c>
      <c r="B4" s="226"/>
      <c r="C4" s="74" t="s">
        <v>42</v>
      </c>
      <c r="D4" s="37" t="s">
        <v>45</v>
      </c>
      <c r="E4" s="121" t="s">
        <v>68</v>
      </c>
      <c r="F4" s="218" t="s">
        <v>1</v>
      </c>
      <c r="G4" s="203"/>
    </row>
    <row r="5" spans="1:8" ht="46.8" x14ac:dyDescent="0.25">
      <c r="A5" s="226"/>
      <c r="B5" s="226"/>
      <c r="C5" s="74" t="s">
        <v>3</v>
      </c>
      <c r="D5" s="37" t="s">
        <v>6</v>
      </c>
      <c r="E5" s="74" t="s">
        <v>69</v>
      </c>
      <c r="F5" s="203"/>
      <c r="G5" s="203"/>
    </row>
    <row r="6" spans="1:8" ht="20.100000000000001" customHeight="1" x14ac:dyDescent="0.25">
      <c r="A6" s="143">
        <v>1</v>
      </c>
      <c r="B6" s="77" t="s">
        <v>24</v>
      </c>
      <c r="C6" s="78">
        <f>Employees!E7</f>
        <v>301426</v>
      </c>
      <c r="D6" s="79">
        <f>'Expenses and Revenues'!D6</f>
        <v>23548871433</v>
      </c>
      <c r="E6" s="181">
        <v>26042</v>
      </c>
      <c r="F6" s="142" t="s">
        <v>7</v>
      </c>
      <c r="G6" s="171">
        <v>1</v>
      </c>
    </row>
    <row r="7" spans="1:8" ht="20.100000000000001" customHeight="1" x14ac:dyDescent="0.25">
      <c r="A7" s="125">
        <v>2</v>
      </c>
      <c r="B7" s="83" t="s">
        <v>25</v>
      </c>
      <c r="C7" s="84">
        <f>Employees!E8</f>
        <v>96285</v>
      </c>
      <c r="D7" s="85">
        <f>'Expenses and Revenues'!D7</f>
        <v>215876093298</v>
      </c>
      <c r="E7" s="182">
        <v>747351</v>
      </c>
      <c r="F7" s="146" t="s">
        <v>8</v>
      </c>
      <c r="G7" s="126">
        <v>2</v>
      </c>
    </row>
    <row r="8" spans="1:8" ht="20.100000000000001" customHeight="1" x14ac:dyDescent="0.25">
      <c r="A8" s="123">
        <v>3</v>
      </c>
      <c r="B8" s="89" t="s">
        <v>26</v>
      </c>
      <c r="C8" s="90">
        <f>Employees!E9</f>
        <v>990502</v>
      </c>
      <c r="D8" s="91">
        <f>'Expenses and Revenues'!D8</f>
        <v>165908622223</v>
      </c>
      <c r="E8" s="183">
        <v>55833</v>
      </c>
      <c r="F8" s="149" t="s">
        <v>9</v>
      </c>
      <c r="G8" s="124">
        <v>3</v>
      </c>
    </row>
    <row r="9" spans="1:8" ht="20.100000000000001" customHeight="1" x14ac:dyDescent="0.25">
      <c r="A9" s="125">
        <v>4</v>
      </c>
      <c r="B9" s="83" t="s">
        <v>27</v>
      </c>
      <c r="C9" s="84">
        <f>Employees!E10</f>
        <v>71120</v>
      </c>
      <c r="D9" s="85">
        <f>'Expenses and Revenues'!D9</f>
        <v>13921667124</v>
      </c>
      <c r="E9" s="182">
        <v>57751</v>
      </c>
      <c r="F9" s="150" t="s">
        <v>10</v>
      </c>
      <c r="G9" s="126">
        <v>4</v>
      </c>
    </row>
    <row r="10" spans="1:8" ht="20.100000000000001" customHeight="1" x14ac:dyDescent="0.25">
      <c r="A10" s="123">
        <v>5</v>
      </c>
      <c r="B10" s="89" t="s">
        <v>28</v>
      </c>
      <c r="C10" s="90">
        <f>Employees!E11</f>
        <v>42683</v>
      </c>
      <c r="D10" s="91">
        <f>'Expenses and Revenues'!D10</f>
        <v>2388098372</v>
      </c>
      <c r="E10" s="183">
        <v>18650</v>
      </c>
      <c r="F10" s="151" t="s">
        <v>11</v>
      </c>
      <c r="G10" s="124">
        <v>5</v>
      </c>
    </row>
    <row r="11" spans="1:8" ht="20.100000000000001" customHeight="1" x14ac:dyDescent="0.25">
      <c r="A11" s="125">
        <v>6</v>
      </c>
      <c r="B11" s="83" t="s">
        <v>29</v>
      </c>
      <c r="C11" s="84">
        <f>Employees!E12</f>
        <v>1069424</v>
      </c>
      <c r="D11" s="85">
        <f>'Expenses and Revenues'!D11</f>
        <v>50600874329</v>
      </c>
      <c r="E11" s="182">
        <v>15772</v>
      </c>
      <c r="F11" s="152" t="s">
        <v>12</v>
      </c>
      <c r="G11" s="126">
        <v>6</v>
      </c>
    </row>
    <row r="12" spans="1:8" ht="20.100000000000001" customHeight="1" x14ac:dyDescent="0.25">
      <c r="A12" s="123">
        <v>7</v>
      </c>
      <c r="B12" s="89" t="s">
        <v>30</v>
      </c>
      <c r="C12" s="90">
        <f>Employees!E13</f>
        <v>1656284</v>
      </c>
      <c r="D12" s="91">
        <f>'Expenses and Revenues'!D12</f>
        <v>148965403456</v>
      </c>
      <c r="E12" s="183">
        <v>30382</v>
      </c>
      <c r="F12" s="149" t="s">
        <v>13</v>
      </c>
      <c r="G12" s="124">
        <v>7</v>
      </c>
    </row>
    <row r="13" spans="1:8" ht="20.100000000000001" customHeight="1" x14ac:dyDescent="0.25">
      <c r="A13" s="125">
        <v>8</v>
      </c>
      <c r="B13" s="83" t="s">
        <v>31</v>
      </c>
      <c r="C13" s="84">
        <f>Employees!E14</f>
        <v>255298</v>
      </c>
      <c r="D13" s="85">
        <f>'Expenses and Revenues'!D13</f>
        <v>33768769422</v>
      </c>
      <c r="E13" s="182">
        <v>44091</v>
      </c>
      <c r="F13" s="153" t="s">
        <v>14</v>
      </c>
      <c r="G13" s="126">
        <v>8</v>
      </c>
    </row>
    <row r="14" spans="1:8" ht="20.100000000000001" customHeight="1" x14ac:dyDescent="0.25">
      <c r="A14" s="123">
        <v>9</v>
      </c>
      <c r="B14" s="89" t="s">
        <v>32</v>
      </c>
      <c r="C14" s="90">
        <f>Employees!E15</f>
        <v>512777</v>
      </c>
      <c r="D14" s="91">
        <f>'Expenses and Revenues'!D14</f>
        <v>18787987318</v>
      </c>
      <c r="E14" s="183">
        <v>12408</v>
      </c>
      <c r="F14" s="149" t="s">
        <v>15</v>
      </c>
      <c r="G14" s="124">
        <v>9</v>
      </c>
    </row>
    <row r="15" spans="1:8" ht="20.100000000000001" customHeight="1" x14ac:dyDescent="0.25">
      <c r="A15" s="125">
        <v>10</v>
      </c>
      <c r="B15" s="83" t="s">
        <v>33</v>
      </c>
      <c r="C15" s="84">
        <f>Employees!E16</f>
        <v>108594</v>
      </c>
      <c r="D15" s="85">
        <f>'Expenses and Revenues'!D15</f>
        <v>41780112116</v>
      </c>
      <c r="E15" s="182">
        <v>128246</v>
      </c>
      <c r="F15" s="154" t="s">
        <v>16</v>
      </c>
      <c r="G15" s="126">
        <v>10</v>
      </c>
    </row>
    <row r="16" spans="1:8" ht="20.100000000000001" customHeight="1" x14ac:dyDescent="0.25">
      <c r="A16" s="123">
        <v>11</v>
      </c>
      <c r="B16" s="89" t="s">
        <v>34</v>
      </c>
      <c r="C16" s="90">
        <f>Employees!E17</f>
        <v>113384</v>
      </c>
      <c r="D16" s="91">
        <f>'Expenses and Revenues'!D16</f>
        <v>44098709147</v>
      </c>
      <c r="E16" s="183">
        <v>129644</v>
      </c>
      <c r="F16" s="155" t="s">
        <v>17</v>
      </c>
      <c r="G16" s="124">
        <v>11</v>
      </c>
    </row>
    <row r="17" spans="1:7" ht="20.100000000000001" customHeight="1" x14ac:dyDescent="0.25">
      <c r="A17" s="125">
        <v>12</v>
      </c>
      <c r="B17" s="83" t="s">
        <v>35</v>
      </c>
      <c r="C17" s="84">
        <f>Employees!E18</f>
        <v>123591</v>
      </c>
      <c r="D17" s="85">
        <f>'Expenses and Revenues'!D17</f>
        <v>4477659326</v>
      </c>
      <c r="E17" s="182">
        <v>12077</v>
      </c>
      <c r="F17" s="156" t="s">
        <v>18</v>
      </c>
      <c r="G17" s="126">
        <v>12</v>
      </c>
    </row>
    <row r="18" spans="1:7" ht="20.100000000000001" customHeight="1" x14ac:dyDescent="0.25">
      <c r="A18" s="123">
        <v>13</v>
      </c>
      <c r="B18" s="89" t="s">
        <v>36</v>
      </c>
      <c r="C18" s="90">
        <f>Employees!E19</f>
        <v>108823</v>
      </c>
      <c r="D18" s="91">
        <f>'Expenses and Revenues'!D18</f>
        <v>7687533286</v>
      </c>
      <c r="E18" s="183">
        <v>23548</v>
      </c>
      <c r="F18" s="157" t="s">
        <v>19</v>
      </c>
      <c r="G18" s="124">
        <v>13</v>
      </c>
    </row>
    <row r="19" spans="1:7" ht="20.100000000000001" customHeight="1" x14ac:dyDescent="0.25">
      <c r="A19" s="125">
        <v>14</v>
      </c>
      <c r="B19" s="83" t="s">
        <v>37</v>
      </c>
      <c r="C19" s="84">
        <f>Employees!E20</f>
        <v>265651</v>
      </c>
      <c r="D19" s="85">
        <f>'Expenses and Revenues'!D19</f>
        <v>13298090279</v>
      </c>
      <c r="E19" s="182">
        <v>16686</v>
      </c>
      <c r="F19" s="158" t="s">
        <v>20</v>
      </c>
      <c r="G19" s="126">
        <v>14</v>
      </c>
    </row>
    <row r="20" spans="1:7" ht="20.100000000000001" customHeight="1" x14ac:dyDescent="0.25">
      <c r="A20" s="123">
        <v>15</v>
      </c>
      <c r="B20" s="89" t="s">
        <v>38</v>
      </c>
      <c r="C20" s="90">
        <f>Employees!E21</f>
        <v>188733</v>
      </c>
      <c r="D20" s="91">
        <f>'Expenses and Revenues'!D20</f>
        <v>4708765321</v>
      </c>
      <c r="E20" s="183">
        <v>8316</v>
      </c>
      <c r="F20" s="159" t="s">
        <v>0</v>
      </c>
      <c r="G20" s="124">
        <v>15</v>
      </c>
    </row>
    <row r="21" spans="1:7" ht="20.100000000000001" customHeight="1" x14ac:dyDescent="0.25">
      <c r="A21" s="125">
        <v>16</v>
      </c>
      <c r="B21" s="83" t="s">
        <v>39</v>
      </c>
      <c r="C21" s="84">
        <f>Employees!E22</f>
        <v>189599</v>
      </c>
      <c r="D21" s="85">
        <f>'Expenses and Revenues'!D21</f>
        <v>10978095369</v>
      </c>
      <c r="E21" s="182">
        <v>19301</v>
      </c>
      <c r="F21" s="160" t="s">
        <v>21</v>
      </c>
      <c r="G21" s="126">
        <v>16</v>
      </c>
    </row>
    <row r="22" spans="1:7" ht="20.100000000000001" customHeight="1" x14ac:dyDescent="0.25">
      <c r="A22" s="123">
        <v>17</v>
      </c>
      <c r="B22" s="89" t="s">
        <v>40</v>
      </c>
      <c r="C22" s="90">
        <f>Employees!E23</f>
        <v>29096</v>
      </c>
      <c r="D22" s="91">
        <f>'Expenses and Revenues'!D22</f>
        <v>1988760223</v>
      </c>
      <c r="E22" s="183">
        <v>22784</v>
      </c>
      <c r="F22" s="161" t="s">
        <v>22</v>
      </c>
      <c r="G22" s="124">
        <v>17</v>
      </c>
    </row>
    <row r="23" spans="1:7" ht="20.100000000000001" customHeight="1" x14ac:dyDescent="0.25">
      <c r="A23" s="125">
        <v>18</v>
      </c>
      <c r="B23" s="83" t="s">
        <v>41</v>
      </c>
      <c r="C23" s="84">
        <f>Employees!E24</f>
        <v>209043</v>
      </c>
      <c r="D23" s="85">
        <f>'Expenses and Revenues'!D23</f>
        <v>4333656236</v>
      </c>
      <c r="E23" s="182">
        <v>6910</v>
      </c>
      <c r="F23" s="184" t="s">
        <v>23</v>
      </c>
      <c r="G23" s="126">
        <v>18</v>
      </c>
    </row>
    <row r="24" spans="1:7" ht="30" customHeight="1" x14ac:dyDescent="0.25">
      <c r="A24" s="226" t="s">
        <v>3</v>
      </c>
      <c r="B24" s="226"/>
      <c r="C24" s="169">
        <f>SUM(C6:C23)</f>
        <v>6332313</v>
      </c>
      <c r="D24" s="100">
        <f>SUM(D6:D23)</f>
        <v>807117768278</v>
      </c>
      <c r="E24" s="175">
        <v>42524</v>
      </c>
      <c r="F24" s="218" t="s">
        <v>2</v>
      </c>
      <c r="G24" s="203"/>
    </row>
    <row r="25" spans="1:7" x14ac:dyDescent="0.25">
      <c r="A25" s="211" t="s">
        <v>112</v>
      </c>
      <c r="B25" s="211"/>
      <c r="C25" s="211"/>
      <c r="D25" s="211"/>
      <c r="E25" s="211"/>
      <c r="F25" s="211"/>
      <c r="G25" s="211"/>
    </row>
  </sheetData>
  <mergeCells count="9">
    <mergeCell ref="A25:G25"/>
    <mergeCell ref="F24:G24"/>
    <mergeCell ref="A24:B24"/>
    <mergeCell ref="A3:G3"/>
    <mergeCell ref="F1:G1"/>
    <mergeCell ref="A1:B1"/>
    <mergeCell ref="A2:G2"/>
    <mergeCell ref="F4:G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70" zoomScaleNormal="70" workbookViewId="0">
      <selection sqref="A1:B1"/>
    </sheetView>
  </sheetViews>
  <sheetFormatPr defaultRowHeight="13.2" x14ac:dyDescent="0.25"/>
  <cols>
    <col min="1" max="1" width="5.6640625" customWidth="1"/>
    <col min="2" max="2" width="40.6640625" customWidth="1"/>
    <col min="3" max="3" width="35.6640625" customWidth="1"/>
    <col min="4" max="4" width="45.6640625" customWidth="1"/>
    <col min="5" max="5" width="5.6640625" customWidth="1"/>
  </cols>
  <sheetData>
    <row r="1" spans="1:7" ht="17.399999999999999" x14ac:dyDescent="0.5">
      <c r="A1" s="195" t="s">
        <v>71</v>
      </c>
      <c r="B1" s="196"/>
      <c r="C1" s="208" t="s">
        <v>70</v>
      </c>
      <c r="D1" s="209"/>
      <c r="E1" s="210"/>
    </row>
    <row r="2" spans="1:7" ht="30" customHeight="1" x14ac:dyDescent="0.25">
      <c r="A2" s="197" t="s">
        <v>58</v>
      </c>
      <c r="B2" s="198"/>
      <c r="C2" s="198"/>
      <c r="D2" s="198"/>
      <c r="E2" s="199"/>
    </row>
    <row r="3" spans="1:7" ht="30" customHeight="1" x14ac:dyDescent="0.25">
      <c r="A3" s="192" t="s">
        <v>106</v>
      </c>
      <c r="B3" s="193"/>
      <c r="C3" s="193"/>
      <c r="D3" s="193"/>
      <c r="E3" s="194"/>
      <c r="F3" s="3"/>
    </row>
    <row r="4" spans="1:7" ht="24.9" customHeight="1" x14ac:dyDescent="0.25">
      <c r="A4" s="204" t="s">
        <v>4</v>
      </c>
      <c r="B4" s="205"/>
      <c r="C4" s="36" t="s">
        <v>56</v>
      </c>
      <c r="D4" s="200" t="s">
        <v>1</v>
      </c>
      <c r="E4" s="201"/>
      <c r="G4" s="9"/>
    </row>
    <row r="5" spans="1:7" ht="24.9" customHeight="1" x14ac:dyDescent="0.25">
      <c r="A5" s="206"/>
      <c r="B5" s="207"/>
      <c r="C5" s="37" t="s">
        <v>60</v>
      </c>
      <c r="D5" s="202"/>
      <c r="E5" s="203"/>
      <c r="G5" s="9"/>
    </row>
    <row r="6" spans="1:7" ht="20.100000000000001" customHeight="1" x14ac:dyDescent="0.25">
      <c r="A6" s="38">
        <v>1</v>
      </c>
      <c r="B6" s="39" t="s">
        <v>24</v>
      </c>
      <c r="C6" s="40">
        <v>89702</v>
      </c>
      <c r="D6" s="20" t="s">
        <v>7</v>
      </c>
      <c r="E6" s="41">
        <v>1</v>
      </c>
    </row>
    <row r="7" spans="1:7" ht="20.100000000000001" customHeight="1" x14ac:dyDescent="0.25">
      <c r="A7" s="42">
        <v>2</v>
      </c>
      <c r="B7" s="43" t="s">
        <v>25</v>
      </c>
      <c r="C7" s="44">
        <v>665</v>
      </c>
      <c r="D7" s="21" t="s">
        <v>8</v>
      </c>
      <c r="E7" s="45">
        <v>2</v>
      </c>
    </row>
    <row r="8" spans="1:7" ht="20.100000000000001" customHeight="1" x14ac:dyDescent="0.25">
      <c r="A8" s="46">
        <v>3</v>
      </c>
      <c r="B8" s="47" t="s">
        <v>26</v>
      </c>
      <c r="C8" s="48">
        <v>108045</v>
      </c>
      <c r="D8" s="22" t="s">
        <v>9</v>
      </c>
      <c r="E8" s="49">
        <v>3</v>
      </c>
    </row>
    <row r="9" spans="1:7" ht="20.100000000000001" customHeight="1" x14ac:dyDescent="0.25">
      <c r="A9" s="42">
        <v>4</v>
      </c>
      <c r="B9" s="43" t="s">
        <v>27</v>
      </c>
      <c r="C9" s="44">
        <v>779</v>
      </c>
      <c r="D9" s="23" t="s">
        <v>10</v>
      </c>
      <c r="E9" s="45">
        <v>4</v>
      </c>
    </row>
    <row r="10" spans="1:7" ht="20.100000000000001" customHeight="1" x14ac:dyDescent="0.25">
      <c r="A10" s="46">
        <v>5</v>
      </c>
      <c r="B10" s="47" t="s">
        <v>28</v>
      </c>
      <c r="C10" s="48">
        <v>2420</v>
      </c>
      <c r="D10" s="24" t="s">
        <v>11</v>
      </c>
      <c r="E10" s="49">
        <v>5</v>
      </c>
    </row>
    <row r="11" spans="1:7" ht="20.100000000000001" customHeight="1" x14ac:dyDescent="0.25">
      <c r="A11" s="42">
        <v>6</v>
      </c>
      <c r="B11" s="43" t="s">
        <v>29</v>
      </c>
      <c r="C11" s="44">
        <v>33926</v>
      </c>
      <c r="D11" s="25" t="s">
        <v>12</v>
      </c>
      <c r="E11" s="45">
        <v>6</v>
      </c>
    </row>
    <row r="12" spans="1:7" ht="20.100000000000001" customHeight="1" x14ac:dyDescent="0.25">
      <c r="A12" s="46">
        <v>7</v>
      </c>
      <c r="B12" s="47" t="s">
        <v>30</v>
      </c>
      <c r="C12" s="48">
        <v>471284</v>
      </c>
      <c r="D12" s="22" t="s">
        <v>13</v>
      </c>
      <c r="E12" s="49">
        <v>7</v>
      </c>
    </row>
    <row r="13" spans="1:7" ht="20.100000000000001" customHeight="1" x14ac:dyDescent="0.25">
      <c r="A13" s="42">
        <v>8</v>
      </c>
      <c r="B13" s="43" t="s">
        <v>31</v>
      </c>
      <c r="C13" s="44">
        <v>16631</v>
      </c>
      <c r="D13" s="26" t="s">
        <v>14</v>
      </c>
      <c r="E13" s="45">
        <v>8</v>
      </c>
    </row>
    <row r="14" spans="1:7" ht="20.100000000000001" customHeight="1" x14ac:dyDescent="0.25">
      <c r="A14" s="46">
        <v>9</v>
      </c>
      <c r="B14" s="47" t="s">
        <v>32</v>
      </c>
      <c r="C14" s="48">
        <v>103214</v>
      </c>
      <c r="D14" s="22" t="s">
        <v>15</v>
      </c>
      <c r="E14" s="49">
        <v>9</v>
      </c>
    </row>
    <row r="15" spans="1:7" ht="20.100000000000001" customHeight="1" x14ac:dyDescent="0.25">
      <c r="A15" s="42">
        <v>10</v>
      </c>
      <c r="B15" s="43" t="s">
        <v>33</v>
      </c>
      <c r="C15" s="44">
        <v>5604</v>
      </c>
      <c r="D15" s="27" t="s">
        <v>16</v>
      </c>
      <c r="E15" s="45">
        <v>10</v>
      </c>
    </row>
    <row r="16" spans="1:7" ht="20.100000000000001" customHeight="1" x14ac:dyDescent="0.25">
      <c r="A16" s="46">
        <v>11</v>
      </c>
      <c r="B16" s="47" t="s">
        <v>34</v>
      </c>
      <c r="C16" s="48">
        <v>6589</v>
      </c>
      <c r="D16" s="28" t="s">
        <v>17</v>
      </c>
      <c r="E16" s="49">
        <v>11</v>
      </c>
    </row>
    <row r="17" spans="1:5" ht="20.100000000000001" customHeight="1" x14ac:dyDescent="0.25">
      <c r="A17" s="42">
        <v>12</v>
      </c>
      <c r="B17" s="43" t="s">
        <v>35</v>
      </c>
      <c r="C17" s="44">
        <v>34603</v>
      </c>
      <c r="D17" s="29" t="s">
        <v>18</v>
      </c>
      <c r="E17" s="45">
        <v>12</v>
      </c>
    </row>
    <row r="18" spans="1:5" ht="20.100000000000001" customHeight="1" x14ac:dyDescent="0.25">
      <c r="A18" s="46">
        <v>13</v>
      </c>
      <c r="B18" s="47" t="s">
        <v>36</v>
      </c>
      <c r="C18" s="48">
        <v>12643</v>
      </c>
      <c r="D18" s="30" t="s">
        <v>19</v>
      </c>
      <c r="E18" s="49">
        <v>13</v>
      </c>
    </row>
    <row r="19" spans="1:5" ht="20.100000000000001" customHeight="1" x14ac:dyDescent="0.25">
      <c r="A19" s="42">
        <v>14</v>
      </c>
      <c r="B19" s="43" t="s">
        <v>37</v>
      </c>
      <c r="C19" s="44">
        <v>21346</v>
      </c>
      <c r="D19" s="31" t="s">
        <v>20</v>
      </c>
      <c r="E19" s="45">
        <v>14</v>
      </c>
    </row>
    <row r="20" spans="1:5" ht="20.100000000000001" customHeight="1" x14ac:dyDescent="0.25">
      <c r="A20" s="46">
        <v>15</v>
      </c>
      <c r="B20" s="47" t="s">
        <v>38</v>
      </c>
      <c r="C20" s="48">
        <v>9298</v>
      </c>
      <c r="D20" s="32" t="s">
        <v>0</v>
      </c>
      <c r="E20" s="49">
        <v>15</v>
      </c>
    </row>
    <row r="21" spans="1:5" ht="20.100000000000001" customHeight="1" x14ac:dyDescent="0.25">
      <c r="A21" s="42">
        <v>16</v>
      </c>
      <c r="B21" s="43" t="s">
        <v>39</v>
      </c>
      <c r="C21" s="44">
        <v>5804</v>
      </c>
      <c r="D21" s="33" t="s">
        <v>21</v>
      </c>
      <c r="E21" s="45">
        <v>16</v>
      </c>
    </row>
    <row r="22" spans="1:5" ht="20.100000000000001" customHeight="1" x14ac:dyDescent="0.25">
      <c r="A22" s="46">
        <v>17</v>
      </c>
      <c r="B22" s="47" t="s">
        <v>40</v>
      </c>
      <c r="C22" s="48">
        <v>2400</v>
      </c>
      <c r="D22" s="34" t="s">
        <v>22</v>
      </c>
      <c r="E22" s="49">
        <v>17</v>
      </c>
    </row>
    <row r="23" spans="1:5" ht="20.100000000000001" customHeight="1" x14ac:dyDescent="0.25">
      <c r="A23" s="50">
        <v>18</v>
      </c>
      <c r="B23" s="51" t="s">
        <v>41</v>
      </c>
      <c r="C23" s="52">
        <v>78792</v>
      </c>
      <c r="D23" s="35" t="s">
        <v>23</v>
      </c>
      <c r="E23" s="53">
        <v>18</v>
      </c>
    </row>
    <row r="24" spans="1:5" ht="30" customHeight="1" x14ac:dyDescent="0.25">
      <c r="A24" s="190" t="s">
        <v>3</v>
      </c>
      <c r="B24" s="191"/>
      <c r="C24" s="54">
        <f t="shared" ref="C24" si="0">SUM(C6:C23)</f>
        <v>1003745</v>
      </c>
      <c r="D24" s="188" t="s">
        <v>2</v>
      </c>
      <c r="E24" s="189"/>
    </row>
    <row r="25" spans="1:5" x14ac:dyDescent="0.25">
      <c r="A25" s="187" t="s">
        <v>112</v>
      </c>
      <c r="B25" s="187"/>
      <c r="C25" s="187"/>
      <c r="D25" s="187"/>
      <c r="E25" s="187"/>
    </row>
  </sheetData>
  <mergeCells count="9">
    <mergeCell ref="A25:E25"/>
    <mergeCell ref="D24:E24"/>
    <mergeCell ref="A24:B24"/>
    <mergeCell ref="A3:E3"/>
    <mergeCell ref="A1:B1"/>
    <mergeCell ref="A2:E2"/>
    <mergeCell ref="D4:E5"/>
    <mergeCell ref="A4:B5"/>
    <mergeCell ref="C1:E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70" zoomScaleNormal="70" workbookViewId="0">
      <selection activeCell="A26" sqref="A26:G26"/>
    </sheetView>
  </sheetViews>
  <sheetFormatPr defaultRowHeight="13.2" x14ac:dyDescent="0.25"/>
  <cols>
    <col min="1" max="1" width="5.6640625" customWidth="1"/>
    <col min="2" max="2" width="40.6640625" customWidth="1"/>
    <col min="3" max="5" width="16.6640625" customWidth="1"/>
    <col min="6" max="6" width="40.6640625" customWidth="1"/>
    <col min="7" max="7" width="5.6640625" customWidth="1"/>
  </cols>
  <sheetData>
    <row r="1" spans="1:12" ht="21" x14ac:dyDescent="0.6">
      <c r="A1" s="220" t="s">
        <v>74</v>
      </c>
      <c r="B1" s="221"/>
      <c r="C1" s="221"/>
      <c r="D1" s="222"/>
      <c r="E1" s="212" t="s">
        <v>73</v>
      </c>
      <c r="F1" s="213"/>
      <c r="G1" s="214"/>
    </row>
    <row r="2" spans="1:12" ht="30" customHeight="1" x14ac:dyDescent="0.25">
      <c r="A2" s="197" t="s">
        <v>72</v>
      </c>
      <c r="B2" s="198"/>
      <c r="C2" s="198"/>
      <c r="D2" s="198"/>
      <c r="E2" s="198"/>
      <c r="F2" s="198"/>
      <c r="G2" s="199"/>
    </row>
    <row r="3" spans="1:12" ht="30" customHeight="1" x14ac:dyDescent="0.25">
      <c r="A3" s="215" t="s">
        <v>82</v>
      </c>
      <c r="B3" s="216"/>
      <c r="C3" s="216"/>
      <c r="D3" s="216"/>
      <c r="E3" s="216"/>
      <c r="F3" s="216"/>
      <c r="G3" s="217"/>
      <c r="H3" s="2"/>
      <c r="I3" s="2"/>
      <c r="J3" s="2"/>
      <c r="K3" s="7"/>
      <c r="L3" s="2"/>
    </row>
    <row r="4" spans="1:12" ht="20.100000000000001" customHeight="1" x14ac:dyDescent="0.25">
      <c r="A4" s="204" t="s">
        <v>4</v>
      </c>
      <c r="B4" s="205"/>
      <c r="C4" s="219" t="s">
        <v>57</v>
      </c>
      <c r="D4" s="219"/>
      <c r="E4" s="219"/>
      <c r="F4" s="200" t="s">
        <v>1</v>
      </c>
      <c r="G4" s="201"/>
      <c r="J4" s="4"/>
    </row>
    <row r="5" spans="1:12" ht="20.100000000000001" customHeight="1" x14ac:dyDescent="0.25">
      <c r="A5" s="206"/>
      <c r="B5" s="207"/>
      <c r="C5" s="71" t="s">
        <v>61</v>
      </c>
      <c r="D5" s="72" t="s">
        <v>63</v>
      </c>
      <c r="E5" s="73" t="s">
        <v>47</v>
      </c>
      <c r="F5" s="202"/>
      <c r="G5" s="203"/>
    </row>
    <row r="6" spans="1:12" ht="20.100000000000001" customHeight="1" x14ac:dyDescent="0.25">
      <c r="A6" s="206"/>
      <c r="B6" s="207"/>
      <c r="C6" s="74" t="s">
        <v>62</v>
      </c>
      <c r="D6" s="37" t="s">
        <v>59</v>
      </c>
      <c r="E6" s="75" t="s">
        <v>3</v>
      </c>
      <c r="F6" s="202"/>
      <c r="G6" s="203"/>
    </row>
    <row r="7" spans="1:12" ht="20.100000000000001" customHeight="1" x14ac:dyDescent="0.25">
      <c r="A7" s="76">
        <v>1</v>
      </c>
      <c r="B7" s="77" t="s">
        <v>24</v>
      </c>
      <c r="C7" s="78">
        <v>48972</v>
      </c>
      <c r="D7" s="79">
        <v>809</v>
      </c>
      <c r="E7" s="80">
        <f>SUM(C7:D7)</f>
        <v>49781</v>
      </c>
      <c r="F7" s="55" t="s">
        <v>7</v>
      </c>
      <c r="G7" s="81">
        <v>1</v>
      </c>
    </row>
    <row r="8" spans="1:12" ht="20.100000000000001" customHeight="1" x14ac:dyDescent="0.25">
      <c r="A8" s="82">
        <v>2</v>
      </c>
      <c r="B8" s="83" t="s">
        <v>25</v>
      </c>
      <c r="C8" s="84">
        <v>63371</v>
      </c>
      <c r="D8" s="85">
        <v>421</v>
      </c>
      <c r="E8" s="86">
        <f>SUM(C8:D8)</f>
        <v>63792</v>
      </c>
      <c r="F8" s="56" t="s">
        <v>8</v>
      </c>
      <c r="G8" s="87">
        <v>2</v>
      </c>
    </row>
    <row r="9" spans="1:12" ht="20.100000000000001" customHeight="1" x14ac:dyDescent="0.25">
      <c r="A9" s="88">
        <v>3</v>
      </c>
      <c r="B9" s="89" t="s">
        <v>26</v>
      </c>
      <c r="C9" s="90">
        <v>229281</v>
      </c>
      <c r="D9" s="91">
        <v>9671</v>
      </c>
      <c r="E9" s="92">
        <f t="shared" ref="E9:E24" si="0">SUM(C9:D9)</f>
        <v>238952</v>
      </c>
      <c r="F9" s="57" t="s">
        <v>9</v>
      </c>
      <c r="G9" s="93">
        <v>3</v>
      </c>
    </row>
    <row r="10" spans="1:12" ht="20.100000000000001" customHeight="1" x14ac:dyDescent="0.25">
      <c r="A10" s="82">
        <v>4</v>
      </c>
      <c r="B10" s="83" t="s">
        <v>27</v>
      </c>
      <c r="C10" s="84">
        <v>56269</v>
      </c>
      <c r="D10" s="85">
        <v>252</v>
      </c>
      <c r="E10" s="86">
        <f t="shared" si="0"/>
        <v>56521</v>
      </c>
      <c r="F10" s="58" t="s">
        <v>10</v>
      </c>
      <c r="G10" s="87">
        <v>4</v>
      </c>
    </row>
    <row r="11" spans="1:12" ht="20.100000000000001" customHeight="1" x14ac:dyDescent="0.25">
      <c r="A11" s="88">
        <v>5</v>
      </c>
      <c r="B11" s="89" t="s">
        <v>28</v>
      </c>
      <c r="C11" s="90">
        <v>10022</v>
      </c>
      <c r="D11" s="91">
        <v>274</v>
      </c>
      <c r="E11" s="92">
        <f t="shared" si="0"/>
        <v>10296</v>
      </c>
      <c r="F11" s="59" t="s">
        <v>11</v>
      </c>
      <c r="G11" s="93">
        <v>5</v>
      </c>
    </row>
    <row r="12" spans="1:12" ht="20.100000000000001" customHeight="1" x14ac:dyDescent="0.25">
      <c r="A12" s="82">
        <v>6</v>
      </c>
      <c r="B12" s="83" t="s">
        <v>29</v>
      </c>
      <c r="C12" s="84">
        <v>142092</v>
      </c>
      <c r="D12" s="85">
        <v>2477</v>
      </c>
      <c r="E12" s="86">
        <f t="shared" si="0"/>
        <v>144569</v>
      </c>
      <c r="F12" s="60" t="s">
        <v>12</v>
      </c>
      <c r="G12" s="87">
        <v>6</v>
      </c>
    </row>
    <row r="13" spans="1:12" ht="20.100000000000001" customHeight="1" x14ac:dyDescent="0.25">
      <c r="A13" s="88">
        <v>7</v>
      </c>
      <c r="B13" s="89" t="s">
        <v>30</v>
      </c>
      <c r="C13" s="90">
        <v>403925</v>
      </c>
      <c r="D13" s="91">
        <v>12192</v>
      </c>
      <c r="E13" s="92">
        <f t="shared" si="0"/>
        <v>416117</v>
      </c>
      <c r="F13" s="57" t="s">
        <v>13</v>
      </c>
      <c r="G13" s="93">
        <v>7</v>
      </c>
    </row>
    <row r="14" spans="1:12" ht="20.100000000000001" customHeight="1" x14ac:dyDescent="0.25">
      <c r="A14" s="82">
        <v>8</v>
      </c>
      <c r="B14" s="83" t="s">
        <v>31</v>
      </c>
      <c r="C14" s="84">
        <v>86783</v>
      </c>
      <c r="D14" s="85">
        <v>619</v>
      </c>
      <c r="E14" s="86">
        <f t="shared" si="0"/>
        <v>87402</v>
      </c>
      <c r="F14" s="61" t="s">
        <v>14</v>
      </c>
      <c r="G14" s="87">
        <v>8</v>
      </c>
    </row>
    <row r="15" spans="1:12" ht="20.100000000000001" customHeight="1" x14ac:dyDescent="0.25">
      <c r="A15" s="88">
        <v>9</v>
      </c>
      <c r="B15" s="89" t="s">
        <v>32</v>
      </c>
      <c r="C15" s="90">
        <v>83723</v>
      </c>
      <c r="D15" s="91">
        <v>12042</v>
      </c>
      <c r="E15" s="92">
        <f t="shared" si="0"/>
        <v>95765</v>
      </c>
      <c r="F15" s="57" t="s">
        <v>15</v>
      </c>
      <c r="G15" s="93">
        <v>9</v>
      </c>
    </row>
    <row r="16" spans="1:12" ht="20.100000000000001" customHeight="1" x14ac:dyDescent="0.25">
      <c r="A16" s="82">
        <v>10</v>
      </c>
      <c r="B16" s="83" t="s">
        <v>33</v>
      </c>
      <c r="C16" s="84">
        <v>76675</v>
      </c>
      <c r="D16" s="85">
        <v>1816</v>
      </c>
      <c r="E16" s="86">
        <f t="shared" si="0"/>
        <v>78491</v>
      </c>
      <c r="F16" s="62" t="s">
        <v>16</v>
      </c>
      <c r="G16" s="87">
        <v>10</v>
      </c>
    </row>
    <row r="17" spans="1:7" ht="20.100000000000001" customHeight="1" x14ac:dyDescent="0.25">
      <c r="A17" s="88">
        <v>11</v>
      </c>
      <c r="B17" s="89" t="s">
        <v>34</v>
      </c>
      <c r="C17" s="90">
        <v>74807</v>
      </c>
      <c r="D17" s="91">
        <v>7314</v>
      </c>
      <c r="E17" s="92">
        <f t="shared" si="0"/>
        <v>82121</v>
      </c>
      <c r="F17" s="63" t="s">
        <v>17</v>
      </c>
      <c r="G17" s="93">
        <v>11</v>
      </c>
    </row>
    <row r="18" spans="1:7" ht="20.100000000000001" customHeight="1" x14ac:dyDescent="0.25">
      <c r="A18" s="82">
        <v>12</v>
      </c>
      <c r="B18" s="83" t="s">
        <v>35</v>
      </c>
      <c r="C18" s="84">
        <v>67264</v>
      </c>
      <c r="D18" s="85">
        <v>623</v>
      </c>
      <c r="E18" s="86">
        <f t="shared" si="0"/>
        <v>67887</v>
      </c>
      <c r="F18" s="64" t="s">
        <v>18</v>
      </c>
      <c r="G18" s="87">
        <v>12</v>
      </c>
    </row>
    <row r="19" spans="1:7" ht="20.100000000000001" customHeight="1" x14ac:dyDescent="0.25">
      <c r="A19" s="88">
        <v>13</v>
      </c>
      <c r="B19" s="89" t="s">
        <v>36</v>
      </c>
      <c r="C19" s="90">
        <v>30897</v>
      </c>
      <c r="D19" s="91">
        <v>2799</v>
      </c>
      <c r="E19" s="92">
        <f t="shared" si="0"/>
        <v>33696</v>
      </c>
      <c r="F19" s="65" t="s">
        <v>19</v>
      </c>
      <c r="G19" s="93">
        <v>13</v>
      </c>
    </row>
    <row r="20" spans="1:7" ht="20.100000000000001" customHeight="1" x14ac:dyDescent="0.25">
      <c r="A20" s="82">
        <v>14</v>
      </c>
      <c r="B20" s="83" t="s">
        <v>37</v>
      </c>
      <c r="C20" s="84">
        <v>82229</v>
      </c>
      <c r="D20" s="85">
        <v>2513</v>
      </c>
      <c r="E20" s="86">
        <f t="shared" si="0"/>
        <v>84742</v>
      </c>
      <c r="F20" s="66" t="s">
        <v>20</v>
      </c>
      <c r="G20" s="87">
        <v>14</v>
      </c>
    </row>
    <row r="21" spans="1:7" ht="20.100000000000001" customHeight="1" x14ac:dyDescent="0.25">
      <c r="A21" s="88">
        <v>15</v>
      </c>
      <c r="B21" s="89" t="s">
        <v>38</v>
      </c>
      <c r="C21" s="90">
        <v>38129</v>
      </c>
      <c r="D21" s="91">
        <v>67080</v>
      </c>
      <c r="E21" s="92">
        <f>SUM(C21:D21)</f>
        <v>105209</v>
      </c>
      <c r="F21" s="67" t="s">
        <v>0</v>
      </c>
      <c r="G21" s="93">
        <v>15</v>
      </c>
    </row>
    <row r="22" spans="1:7" ht="20.100000000000001" customHeight="1" x14ac:dyDescent="0.25">
      <c r="A22" s="82">
        <v>16</v>
      </c>
      <c r="B22" s="83" t="s">
        <v>39</v>
      </c>
      <c r="C22" s="84">
        <v>41908</v>
      </c>
      <c r="D22" s="85">
        <v>18792</v>
      </c>
      <c r="E22" s="86">
        <f t="shared" si="0"/>
        <v>60700</v>
      </c>
      <c r="F22" s="68" t="s">
        <v>21</v>
      </c>
      <c r="G22" s="87">
        <v>16</v>
      </c>
    </row>
    <row r="23" spans="1:7" ht="20.100000000000001" customHeight="1" x14ac:dyDescent="0.25">
      <c r="A23" s="88">
        <v>17</v>
      </c>
      <c r="B23" s="89" t="s">
        <v>40</v>
      </c>
      <c r="C23" s="90">
        <v>5777</v>
      </c>
      <c r="D23" s="91">
        <v>1122</v>
      </c>
      <c r="E23" s="92">
        <f t="shared" si="0"/>
        <v>6899</v>
      </c>
      <c r="F23" s="69" t="s">
        <v>22</v>
      </c>
      <c r="G23" s="93">
        <v>17</v>
      </c>
    </row>
    <row r="24" spans="1:7" ht="20.100000000000001" customHeight="1" x14ac:dyDescent="0.25">
      <c r="A24" s="94">
        <v>18</v>
      </c>
      <c r="B24" s="95" t="s">
        <v>41</v>
      </c>
      <c r="C24" s="96">
        <v>35850</v>
      </c>
      <c r="D24" s="97">
        <v>13768</v>
      </c>
      <c r="E24" s="98">
        <f t="shared" si="0"/>
        <v>49618</v>
      </c>
      <c r="F24" s="70" t="s">
        <v>23</v>
      </c>
      <c r="G24" s="99">
        <v>18</v>
      </c>
    </row>
    <row r="25" spans="1:7" ht="30" customHeight="1" x14ac:dyDescent="0.25">
      <c r="A25" s="190" t="s">
        <v>3</v>
      </c>
      <c r="B25" s="191"/>
      <c r="C25" s="54">
        <f t="shared" ref="C25:D25" si="1">SUM(C7:C24)</f>
        <v>1577974</v>
      </c>
      <c r="D25" s="100">
        <f t="shared" si="1"/>
        <v>154584</v>
      </c>
      <c r="E25" s="101">
        <f>SUM(E7:E24)</f>
        <v>1732558</v>
      </c>
      <c r="F25" s="218" t="s">
        <v>2</v>
      </c>
      <c r="G25" s="203"/>
    </row>
    <row r="26" spans="1:7" x14ac:dyDescent="0.25">
      <c r="A26" s="211" t="s">
        <v>112</v>
      </c>
      <c r="B26" s="211"/>
      <c r="C26" s="211"/>
      <c r="D26" s="211"/>
      <c r="E26" s="211"/>
      <c r="F26" s="211"/>
      <c r="G26" s="211"/>
    </row>
  </sheetData>
  <mergeCells count="10">
    <mergeCell ref="A26:G26"/>
    <mergeCell ref="E1:G1"/>
    <mergeCell ref="A2:G2"/>
    <mergeCell ref="A3:G3"/>
    <mergeCell ref="F25:G25"/>
    <mergeCell ref="A25:B25"/>
    <mergeCell ref="F4:G6"/>
    <mergeCell ref="A4:B6"/>
    <mergeCell ref="C4:E4"/>
    <mergeCell ref="A1:D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70" zoomScaleNormal="70" workbookViewId="0">
      <selection activeCell="A26" sqref="A26:G26"/>
    </sheetView>
  </sheetViews>
  <sheetFormatPr defaultRowHeight="13.2" x14ac:dyDescent="0.25"/>
  <cols>
    <col min="1" max="1" width="5.6640625" customWidth="1"/>
    <col min="2" max="2" width="40.6640625" customWidth="1"/>
    <col min="3" max="5" width="16.6640625" customWidth="1"/>
    <col min="6" max="6" width="40.6640625" customWidth="1"/>
    <col min="7" max="7" width="5.6640625" customWidth="1"/>
  </cols>
  <sheetData>
    <row r="1" spans="1:10" ht="21" x14ac:dyDescent="0.6">
      <c r="A1" s="223" t="s">
        <v>77</v>
      </c>
      <c r="B1" s="224"/>
      <c r="C1" s="225"/>
      <c r="D1" s="212" t="s">
        <v>76</v>
      </c>
      <c r="E1" s="213"/>
      <c r="F1" s="213"/>
      <c r="G1" s="214"/>
      <c r="H1" s="3"/>
    </row>
    <row r="2" spans="1:10" ht="30" customHeight="1" x14ac:dyDescent="0.25">
      <c r="A2" s="197" t="s">
        <v>75</v>
      </c>
      <c r="B2" s="198"/>
      <c r="C2" s="198"/>
      <c r="D2" s="198"/>
      <c r="E2" s="198"/>
      <c r="F2" s="198"/>
      <c r="G2" s="199"/>
    </row>
    <row r="3" spans="1:10" ht="30" customHeight="1" x14ac:dyDescent="0.25">
      <c r="A3" s="215" t="s">
        <v>81</v>
      </c>
      <c r="B3" s="216"/>
      <c r="C3" s="216"/>
      <c r="D3" s="216"/>
      <c r="E3" s="216"/>
      <c r="F3" s="216"/>
      <c r="G3" s="217"/>
      <c r="H3" s="5"/>
      <c r="I3" s="2"/>
      <c r="J3" s="2"/>
    </row>
    <row r="4" spans="1:10" ht="20.100000000000001" customHeight="1" x14ac:dyDescent="0.25">
      <c r="A4" s="226" t="s">
        <v>4</v>
      </c>
      <c r="B4" s="207"/>
      <c r="C4" s="227" t="s">
        <v>102</v>
      </c>
      <c r="D4" s="227"/>
      <c r="E4" s="228"/>
      <c r="F4" s="218" t="s">
        <v>1</v>
      </c>
      <c r="G4" s="203"/>
    </row>
    <row r="5" spans="1:10" ht="20.100000000000001" customHeight="1" x14ac:dyDescent="0.25">
      <c r="A5" s="226"/>
      <c r="B5" s="207"/>
      <c r="C5" s="120" t="s">
        <v>61</v>
      </c>
      <c r="D5" s="71" t="s">
        <v>63</v>
      </c>
      <c r="E5" s="121" t="s">
        <v>47</v>
      </c>
      <c r="F5" s="218"/>
      <c r="G5" s="203"/>
    </row>
    <row r="6" spans="1:10" ht="20.100000000000001" customHeight="1" x14ac:dyDescent="0.25">
      <c r="A6" s="226"/>
      <c r="B6" s="207"/>
      <c r="C6" s="122" t="s">
        <v>62</v>
      </c>
      <c r="D6" s="74" t="s">
        <v>59</v>
      </c>
      <c r="E6" s="74" t="s">
        <v>3</v>
      </c>
      <c r="F6" s="218"/>
      <c r="G6" s="203"/>
    </row>
    <row r="7" spans="1:10" ht="20.100000000000001" customHeight="1" x14ac:dyDescent="0.25">
      <c r="A7" s="123">
        <v>1</v>
      </c>
      <c r="B7" s="89" t="s">
        <v>24</v>
      </c>
      <c r="C7" s="90">
        <v>251399</v>
      </c>
      <c r="D7" s="90">
        <v>246</v>
      </c>
      <c r="E7" s="90">
        <f>SUM(C7:D7)</f>
        <v>251645</v>
      </c>
      <c r="F7" s="105" t="s">
        <v>7</v>
      </c>
      <c r="G7" s="124">
        <v>1</v>
      </c>
    </row>
    <row r="8" spans="1:10" ht="20.100000000000001" customHeight="1" x14ac:dyDescent="0.25">
      <c r="A8" s="125">
        <v>2</v>
      </c>
      <c r="B8" s="83" t="s">
        <v>25</v>
      </c>
      <c r="C8" s="84">
        <v>32237</v>
      </c>
      <c r="D8" s="84">
        <v>256</v>
      </c>
      <c r="E8" s="84">
        <f>SUM(C8:D8)</f>
        <v>32493</v>
      </c>
      <c r="F8" s="106" t="s">
        <v>8</v>
      </c>
      <c r="G8" s="126">
        <v>2</v>
      </c>
    </row>
    <row r="9" spans="1:10" ht="20.100000000000001" customHeight="1" x14ac:dyDescent="0.25">
      <c r="A9" s="123">
        <v>3</v>
      </c>
      <c r="B9" s="89" t="s">
        <v>26</v>
      </c>
      <c r="C9" s="90">
        <v>743342</v>
      </c>
      <c r="D9" s="90">
        <v>8208</v>
      </c>
      <c r="E9" s="90">
        <f t="shared" ref="E9:E24" si="0">SUM(C9:D9)</f>
        <v>751550</v>
      </c>
      <c r="F9" s="105" t="s">
        <v>9</v>
      </c>
      <c r="G9" s="124">
        <v>3</v>
      </c>
    </row>
    <row r="10" spans="1:10" ht="20.100000000000001" customHeight="1" x14ac:dyDescent="0.25">
      <c r="A10" s="125">
        <v>4</v>
      </c>
      <c r="B10" s="83" t="s">
        <v>27</v>
      </c>
      <c r="C10" s="84">
        <v>14400</v>
      </c>
      <c r="D10" s="84">
        <v>199</v>
      </c>
      <c r="E10" s="84">
        <f t="shared" si="0"/>
        <v>14599</v>
      </c>
      <c r="F10" s="107" t="s">
        <v>10</v>
      </c>
      <c r="G10" s="126">
        <v>4</v>
      </c>
    </row>
    <row r="11" spans="1:10" ht="20.100000000000001" customHeight="1" x14ac:dyDescent="0.25">
      <c r="A11" s="123">
        <v>5</v>
      </c>
      <c r="B11" s="89" t="s">
        <v>28</v>
      </c>
      <c r="C11" s="90">
        <v>32221</v>
      </c>
      <c r="D11" s="90">
        <v>166</v>
      </c>
      <c r="E11" s="90">
        <f t="shared" si="0"/>
        <v>32387</v>
      </c>
      <c r="F11" s="108" t="s">
        <v>11</v>
      </c>
      <c r="G11" s="124">
        <v>5</v>
      </c>
    </row>
    <row r="12" spans="1:10" ht="20.100000000000001" customHeight="1" x14ac:dyDescent="0.25">
      <c r="A12" s="125">
        <v>6</v>
      </c>
      <c r="B12" s="83" t="s">
        <v>29</v>
      </c>
      <c r="C12" s="84">
        <v>923107</v>
      </c>
      <c r="D12" s="84">
        <v>1748</v>
      </c>
      <c r="E12" s="84">
        <f t="shared" si="0"/>
        <v>924855</v>
      </c>
      <c r="F12" s="109" t="s">
        <v>12</v>
      </c>
      <c r="G12" s="126">
        <v>6</v>
      </c>
    </row>
    <row r="13" spans="1:10" ht="20.100000000000001" customHeight="1" x14ac:dyDescent="0.25">
      <c r="A13" s="123">
        <v>7</v>
      </c>
      <c r="B13" s="89" t="s">
        <v>30</v>
      </c>
      <c r="C13" s="90">
        <v>1236321</v>
      </c>
      <c r="D13" s="90">
        <v>3846</v>
      </c>
      <c r="E13" s="90">
        <f t="shared" si="0"/>
        <v>1240167</v>
      </c>
      <c r="F13" s="105" t="s">
        <v>13</v>
      </c>
      <c r="G13" s="124">
        <v>7</v>
      </c>
    </row>
    <row r="14" spans="1:10" ht="20.100000000000001" customHeight="1" x14ac:dyDescent="0.25">
      <c r="A14" s="125">
        <v>8</v>
      </c>
      <c r="B14" s="83" t="s">
        <v>31</v>
      </c>
      <c r="C14" s="84">
        <v>164109</v>
      </c>
      <c r="D14" s="84">
        <v>3787</v>
      </c>
      <c r="E14" s="84">
        <f t="shared" si="0"/>
        <v>167896</v>
      </c>
      <c r="F14" s="110" t="s">
        <v>14</v>
      </c>
      <c r="G14" s="126">
        <v>8</v>
      </c>
    </row>
    <row r="15" spans="1:10" ht="20.100000000000001" customHeight="1" x14ac:dyDescent="0.25">
      <c r="A15" s="123">
        <v>9</v>
      </c>
      <c r="B15" s="89" t="s">
        <v>32</v>
      </c>
      <c r="C15" s="90">
        <v>409958</v>
      </c>
      <c r="D15" s="90">
        <v>7054</v>
      </c>
      <c r="E15" s="90">
        <f t="shared" si="0"/>
        <v>417012</v>
      </c>
      <c r="F15" s="105" t="s">
        <v>15</v>
      </c>
      <c r="G15" s="124">
        <v>9</v>
      </c>
    </row>
    <row r="16" spans="1:10" ht="20.100000000000001" customHeight="1" x14ac:dyDescent="0.25">
      <c r="A16" s="125">
        <v>10</v>
      </c>
      <c r="B16" s="83" t="s">
        <v>33</v>
      </c>
      <c r="C16" s="84">
        <v>29898</v>
      </c>
      <c r="D16" s="84">
        <v>205</v>
      </c>
      <c r="E16" s="84">
        <f t="shared" si="0"/>
        <v>30103</v>
      </c>
      <c r="F16" s="111" t="s">
        <v>16</v>
      </c>
      <c r="G16" s="126">
        <v>10</v>
      </c>
    </row>
    <row r="17" spans="1:7" ht="20.100000000000001" customHeight="1" x14ac:dyDescent="0.25">
      <c r="A17" s="123">
        <v>11</v>
      </c>
      <c r="B17" s="89" t="s">
        <v>34</v>
      </c>
      <c r="C17" s="90">
        <v>30512</v>
      </c>
      <c r="D17" s="90">
        <v>751</v>
      </c>
      <c r="E17" s="90">
        <f t="shared" si="0"/>
        <v>31263</v>
      </c>
      <c r="F17" s="112" t="s">
        <v>17</v>
      </c>
      <c r="G17" s="124">
        <v>11</v>
      </c>
    </row>
    <row r="18" spans="1:7" ht="20.100000000000001" customHeight="1" x14ac:dyDescent="0.25">
      <c r="A18" s="125">
        <v>12</v>
      </c>
      <c r="B18" s="83" t="s">
        <v>35</v>
      </c>
      <c r="C18" s="84">
        <v>55454</v>
      </c>
      <c r="D18" s="84">
        <v>250</v>
      </c>
      <c r="E18" s="84">
        <f t="shared" si="0"/>
        <v>55704</v>
      </c>
      <c r="F18" s="113" t="s">
        <v>18</v>
      </c>
      <c r="G18" s="126">
        <v>12</v>
      </c>
    </row>
    <row r="19" spans="1:7" ht="20.100000000000001" customHeight="1" x14ac:dyDescent="0.25">
      <c r="A19" s="123">
        <v>13</v>
      </c>
      <c r="B19" s="89" t="s">
        <v>36</v>
      </c>
      <c r="C19" s="90">
        <v>73503</v>
      </c>
      <c r="D19" s="90">
        <v>1624</v>
      </c>
      <c r="E19" s="90">
        <f t="shared" si="0"/>
        <v>75127</v>
      </c>
      <c r="F19" s="114" t="s">
        <v>19</v>
      </c>
      <c r="G19" s="124">
        <v>13</v>
      </c>
    </row>
    <row r="20" spans="1:7" ht="20.100000000000001" customHeight="1" x14ac:dyDescent="0.25">
      <c r="A20" s="125">
        <v>14</v>
      </c>
      <c r="B20" s="83" t="s">
        <v>37</v>
      </c>
      <c r="C20" s="84">
        <v>177261</v>
      </c>
      <c r="D20" s="84">
        <v>3648</v>
      </c>
      <c r="E20" s="84">
        <f t="shared" si="0"/>
        <v>180909</v>
      </c>
      <c r="F20" s="115" t="s">
        <v>20</v>
      </c>
      <c r="G20" s="126">
        <v>14</v>
      </c>
    </row>
    <row r="21" spans="1:7" ht="20.100000000000001" customHeight="1" x14ac:dyDescent="0.25">
      <c r="A21" s="123">
        <v>15</v>
      </c>
      <c r="B21" s="89" t="s">
        <v>38</v>
      </c>
      <c r="C21" s="90">
        <v>48869</v>
      </c>
      <c r="D21" s="90">
        <v>34655</v>
      </c>
      <c r="E21" s="90">
        <f t="shared" si="0"/>
        <v>83524</v>
      </c>
      <c r="F21" s="116" t="s">
        <v>0</v>
      </c>
      <c r="G21" s="124">
        <v>15</v>
      </c>
    </row>
    <row r="22" spans="1:7" ht="20.100000000000001" customHeight="1" x14ac:dyDescent="0.25">
      <c r="A22" s="125">
        <v>16</v>
      </c>
      <c r="B22" s="83" t="s">
        <v>39</v>
      </c>
      <c r="C22" s="84">
        <v>78805</v>
      </c>
      <c r="D22" s="84">
        <v>50094</v>
      </c>
      <c r="E22" s="84">
        <f t="shared" si="0"/>
        <v>128899</v>
      </c>
      <c r="F22" s="117" t="s">
        <v>21</v>
      </c>
      <c r="G22" s="126">
        <v>16</v>
      </c>
    </row>
    <row r="23" spans="1:7" ht="20.100000000000001" customHeight="1" x14ac:dyDescent="0.25">
      <c r="A23" s="123">
        <v>17</v>
      </c>
      <c r="B23" s="89" t="s">
        <v>40</v>
      </c>
      <c r="C23" s="90">
        <v>20983</v>
      </c>
      <c r="D23" s="90">
        <v>1214</v>
      </c>
      <c r="E23" s="90">
        <f t="shared" si="0"/>
        <v>22197</v>
      </c>
      <c r="F23" s="118" t="s">
        <v>22</v>
      </c>
      <c r="G23" s="124">
        <v>17</v>
      </c>
    </row>
    <row r="24" spans="1:7" ht="20.100000000000001" customHeight="1" x14ac:dyDescent="0.25">
      <c r="A24" s="125">
        <v>18</v>
      </c>
      <c r="B24" s="83" t="s">
        <v>41</v>
      </c>
      <c r="C24" s="96">
        <v>144018</v>
      </c>
      <c r="D24" s="96">
        <v>15407</v>
      </c>
      <c r="E24" s="96">
        <f t="shared" si="0"/>
        <v>159425</v>
      </c>
      <c r="F24" s="119" t="s">
        <v>23</v>
      </c>
      <c r="G24" s="126">
        <v>18</v>
      </c>
    </row>
    <row r="25" spans="1:7" ht="30" customHeight="1" x14ac:dyDescent="0.25">
      <c r="A25" s="226" t="s">
        <v>3</v>
      </c>
      <c r="B25" s="226"/>
      <c r="C25" s="127">
        <f t="shared" ref="C25:D25" si="1">SUM(C7:C24)</f>
        <v>4466397</v>
      </c>
      <c r="D25" s="127">
        <f t="shared" si="1"/>
        <v>133358</v>
      </c>
      <c r="E25" s="127">
        <f>SUM(E7:E24)</f>
        <v>4599755</v>
      </c>
      <c r="F25" s="218" t="s">
        <v>2</v>
      </c>
      <c r="G25" s="203"/>
    </row>
    <row r="26" spans="1:7" x14ac:dyDescent="0.25">
      <c r="A26" s="211" t="s">
        <v>112</v>
      </c>
      <c r="B26" s="211"/>
      <c r="C26" s="211"/>
      <c r="D26" s="211"/>
      <c r="E26" s="211"/>
      <c r="F26" s="211"/>
      <c r="G26" s="211"/>
    </row>
  </sheetData>
  <mergeCells count="10">
    <mergeCell ref="A26:G26"/>
    <mergeCell ref="D1:G1"/>
    <mergeCell ref="A1:C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70" zoomScaleNormal="70" workbookViewId="0">
      <selection activeCell="A26" sqref="A26:G26"/>
    </sheetView>
  </sheetViews>
  <sheetFormatPr defaultRowHeight="13.2" x14ac:dyDescent="0.25"/>
  <cols>
    <col min="1" max="1" width="5.6640625" customWidth="1"/>
    <col min="2" max="2" width="35.6640625" customWidth="1"/>
    <col min="3" max="5" width="16.6640625" customWidth="1"/>
    <col min="6" max="6" width="40.6640625" customWidth="1"/>
    <col min="7" max="7" width="5.6640625" customWidth="1"/>
  </cols>
  <sheetData>
    <row r="1" spans="1:12" ht="21" x14ac:dyDescent="0.6">
      <c r="A1" s="223" t="s">
        <v>79</v>
      </c>
      <c r="B1" s="224"/>
      <c r="C1" s="225"/>
      <c r="D1" s="213" t="s">
        <v>78</v>
      </c>
      <c r="E1" s="213"/>
      <c r="F1" s="213"/>
      <c r="G1" s="214"/>
      <c r="H1" s="3"/>
    </row>
    <row r="2" spans="1:12" ht="30" customHeight="1" x14ac:dyDescent="0.25">
      <c r="A2" s="233" t="s">
        <v>105</v>
      </c>
      <c r="B2" s="234"/>
      <c r="C2" s="234"/>
      <c r="D2" s="234"/>
      <c r="E2" s="234"/>
      <c r="F2" s="234"/>
      <c r="G2" s="235"/>
    </row>
    <row r="3" spans="1:12" ht="30" customHeight="1" x14ac:dyDescent="0.25">
      <c r="A3" s="236" t="s">
        <v>80</v>
      </c>
      <c r="B3" s="237"/>
      <c r="C3" s="237"/>
      <c r="D3" s="237"/>
      <c r="E3" s="237"/>
      <c r="F3" s="237"/>
      <c r="G3" s="238"/>
      <c r="H3" s="2"/>
      <c r="I3" s="2"/>
      <c r="J3" s="2"/>
      <c r="K3" s="2"/>
      <c r="L3" s="2"/>
    </row>
    <row r="4" spans="1:12" ht="20.100000000000001" customHeight="1" x14ac:dyDescent="0.25">
      <c r="A4" s="204" t="s">
        <v>4</v>
      </c>
      <c r="B4" s="205"/>
      <c r="C4" s="239" t="s">
        <v>64</v>
      </c>
      <c r="D4" s="240"/>
      <c r="E4" s="241"/>
      <c r="F4" s="200" t="s">
        <v>1</v>
      </c>
      <c r="G4" s="201"/>
    </row>
    <row r="5" spans="1:12" ht="20.100000000000001" customHeight="1" x14ac:dyDescent="0.25">
      <c r="A5" s="206"/>
      <c r="B5" s="207"/>
      <c r="C5" s="74" t="s">
        <v>61</v>
      </c>
      <c r="D5" s="71" t="s">
        <v>63</v>
      </c>
      <c r="E5" s="121" t="s">
        <v>47</v>
      </c>
      <c r="F5" s="202"/>
      <c r="G5" s="203"/>
    </row>
    <row r="6" spans="1:12" ht="20.100000000000001" customHeight="1" x14ac:dyDescent="0.25">
      <c r="A6" s="190"/>
      <c r="B6" s="191"/>
      <c r="C6" s="134" t="s">
        <v>62</v>
      </c>
      <c r="D6" s="134" t="s">
        <v>59</v>
      </c>
      <c r="E6" s="134" t="s">
        <v>3</v>
      </c>
      <c r="F6" s="188"/>
      <c r="G6" s="189"/>
    </row>
    <row r="7" spans="1:12" ht="20.100000000000001" customHeight="1" x14ac:dyDescent="0.25">
      <c r="A7" s="88">
        <v>1</v>
      </c>
      <c r="B7" s="128" t="s">
        <v>24</v>
      </c>
      <c r="C7" s="90">
        <f>Saudis!C7+'Non-Saudis'!C7</f>
        <v>300371</v>
      </c>
      <c r="D7" s="90">
        <f>Saudis!D7+'Non-Saudis'!D7</f>
        <v>1055</v>
      </c>
      <c r="E7" s="90">
        <f>SUM(C7:D7)</f>
        <v>301426</v>
      </c>
      <c r="F7" s="57" t="s">
        <v>7</v>
      </c>
      <c r="G7" s="129">
        <v>1</v>
      </c>
    </row>
    <row r="8" spans="1:12" ht="20.100000000000001" customHeight="1" x14ac:dyDescent="0.25">
      <c r="A8" s="82">
        <v>2</v>
      </c>
      <c r="B8" s="130" t="s">
        <v>25</v>
      </c>
      <c r="C8" s="84">
        <f>Saudis!C8+'Non-Saudis'!C8</f>
        <v>95608</v>
      </c>
      <c r="D8" s="84">
        <f>Saudis!D8+'Non-Saudis'!D8</f>
        <v>677</v>
      </c>
      <c r="E8" s="84">
        <f>SUM(C8:D8)</f>
        <v>96285</v>
      </c>
      <c r="F8" s="56" t="s">
        <v>8</v>
      </c>
      <c r="G8" s="131">
        <v>2</v>
      </c>
    </row>
    <row r="9" spans="1:12" ht="20.100000000000001" customHeight="1" x14ac:dyDescent="0.25">
      <c r="A9" s="88">
        <v>3</v>
      </c>
      <c r="B9" s="128" t="s">
        <v>26</v>
      </c>
      <c r="C9" s="90">
        <f>Saudis!C9+'Non-Saudis'!C9</f>
        <v>972623</v>
      </c>
      <c r="D9" s="90">
        <f>Saudis!D9+'Non-Saudis'!D9</f>
        <v>17879</v>
      </c>
      <c r="E9" s="90">
        <f t="shared" ref="E9:E24" si="0">SUM(C9:D9)</f>
        <v>990502</v>
      </c>
      <c r="F9" s="57" t="s">
        <v>9</v>
      </c>
      <c r="G9" s="129">
        <v>3</v>
      </c>
    </row>
    <row r="10" spans="1:12" ht="20.100000000000001" customHeight="1" x14ac:dyDescent="0.25">
      <c r="A10" s="82">
        <v>4</v>
      </c>
      <c r="B10" s="130" t="s">
        <v>27</v>
      </c>
      <c r="C10" s="84">
        <f>Saudis!C10+'Non-Saudis'!C10</f>
        <v>70669</v>
      </c>
      <c r="D10" s="84">
        <f>Saudis!D10+'Non-Saudis'!D10</f>
        <v>451</v>
      </c>
      <c r="E10" s="84">
        <f t="shared" si="0"/>
        <v>71120</v>
      </c>
      <c r="F10" s="58" t="s">
        <v>10</v>
      </c>
      <c r="G10" s="131">
        <v>4</v>
      </c>
    </row>
    <row r="11" spans="1:12" ht="20.100000000000001" customHeight="1" x14ac:dyDescent="0.25">
      <c r="A11" s="88">
        <v>5</v>
      </c>
      <c r="B11" s="128" t="s">
        <v>28</v>
      </c>
      <c r="C11" s="90">
        <f>Saudis!C11+'Non-Saudis'!C11</f>
        <v>42243</v>
      </c>
      <c r="D11" s="90">
        <f>Saudis!D11+'Non-Saudis'!D11</f>
        <v>440</v>
      </c>
      <c r="E11" s="90">
        <f t="shared" si="0"/>
        <v>42683</v>
      </c>
      <c r="F11" s="59" t="s">
        <v>11</v>
      </c>
      <c r="G11" s="129">
        <v>5</v>
      </c>
    </row>
    <row r="12" spans="1:12" ht="20.100000000000001" customHeight="1" x14ac:dyDescent="0.25">
      <c r="A12" s="82">
        <v>6</v>
      </c>
      <c r="B12" s="130" t="s">
        <v>29</v>
      </c>
      <c r="C12" s="84">
        <f>Saudis!C12+'Non-Saudis'!C12</f>
        <v>1065199</v>
      </c>
      <c r="D12" s="84">
        <f>Saudis!D12+'Non-Saudis'!D12</f>
        <v>4225</v>
      </c>
      <c r="E12" s="84">
        <f t="shared" si="0"/>
        <v>1069424</v>
      </c>
      <c r="F12" s="60" t="s">
        <v>12</v>
      </c>
      <c r="G12" s="131">
        <v>6</v>
      </c>
    </row>
    <row r="13" spans="1:12" ht="20.100000000000001" customHeight="1" x14ac:dyDescent="0.25">
      <c r="A13" s="88">
        <v>7</v>
      </c>
      <c r="B13" s="128" t="s">
        <v>30</v>
      </c>
      <c r="C13" s="90">
        <f>Saudis!C13+'Non-Saudis'!C13</f>
        <v>1640246</v>
      </c>
      <c r="D13" s="90">
        <f>Saudis!D13+'Non-Saudis'!D13</f>
        <v>16038</v>
      </c>
      <c r="E13" s="90">
        <f t="shared" si="0"/>
        <v>1656284</v>
      </c>
      <c r="F13" s="57" t="s">
        <v>13</v>
      </c>
      <c r="G13" s="129">
        <v>7</v>
      </c>
    </row>
    <row r="14" spans="1:12" ht="20.100000000000001" customHeight="1" x14ac:dyDescent="0.25">
      <c r="A14" s="82">
        <v>8</v>
      </c>
      <c r="B14" s="130" t="s">
        <v>31</v>
      </c>
      <c r="C14" s="84">
        <f>Saudis!C14+'Non-Saudis'!C14</f>
        <v>250892</v>
      </c>
      <c r="D14" s="84">
        <f>Saudis!D14+'Non-Saudis'!D14</f>
        <v>4406</v>
      </c>
      <c r="E14" s="84">
        <f t="shared" si="0"/>
        <v>255298</v>
      </c>
      <c r="F14" s="61" t="s">
        <v>14</v>
      </c>
      <c r="G14" s="131">
        <v>8</v>
      </c>
    </row>
    <row r="15" spans="1:12" ht="20.100000000000001" customHeight="1" x14ac:dyDescent="0.25">
      <c r="A15" s="88">
        <v>9</v>
      </c>
      <c r="B15" s="128" t="s">
        <v>32</v>
      </c>
      <c r="C15" s="90">
        <f>Saudis!C15+'Non-Saudis'!C15</f>
        <v>493681</v>
      </c>
      <c r="D15" s="90">
        <f>Saudis!D15+'Non-Saudis'!D15</f>
        <v>19096</v>
      </c>
      <c r="E15" s="90">
        <f t="shared" si="0"/>
        <v>512777</v>
      </c>
      <c r="F15" s="57" t="s">
        <v>15</v>
      </c>
      <c r="G15" s="129">
        <v>9</v>
      </c>
    </row>
    <row r="16" spans="1:12" ht="20.100000000000001" customHeight="1" x14ac:dyDescent="0.25">
      <c r="A16" s="82">
        <v>10</v>
      </c>
      <c r="B16" s="130" t="s">
        <v>33</v>
      </c>
      <c r="C16" s="84">
        <f>Saudis!C16+'Non-Saudis'!C16</f>
        <v>106573</v>
      </c>
      <c r="D16" s="84">
        <f>Saudis!D16+'Non-Saudis'!D16</f>
        <v>2021</v>
      </c>
      <c r="E16" s="84">
        <f t="shared" si="0"/>
        <v>108594</v>
      </c>
      <c r="F16" s="62" t="s">
        <v>16</v>
      </c>
      <c r="G16" s="131">
        <v>10</v>
      </c>
    </row>
    <row r="17" spans="1:7" ht="20.100000000000001" customHeight="1" x14ac:dyDescent="0.25">
      <c r="A17" s="88">
        <v>11</v>
      </c>
      <c r="B17" s="128" t="s">
        <v>34</v>
      </c>
      <c r="C17" s="90">
        <f>Saudis!C17+'Non-Saudis'!C17</f>
        <v>105319</v>
      </c>
      <c r="D17" s="90">
        <f>Saudis!D17+'Non-Saudis'!D17</f>
        <v>8065</v>
      </c>
      <c r="E17" s="90">
        <f t="shared" si="0"/>
        <v>113384</v>
      </c>
      <c r="F17" s="63" t="s">
        <v>17</v>
      </c>
      <c r="G17" s="129">
        <v>11</v>
      </c>
    </row>
    <row r="18" spans="1:7" ht="20.100000000000001" customHeight="1" x14ac:dyDescent="0.25">
      <c r="A18" s="82">
        <v>12</v>
      </c>
      <c r="B18" s="130" t="s">
        <v>35</v>
      </c>
      <c r="C18" s="84">
        <f>Saudis!C18+'Non-Saudis'!C18</f>
        <v>122718</v>
      </c>
      <c r="D18" s="84">
        <f>Saudis!D18+'Non-Saudis'!D18</f>
        <v>873</v>
      </c>
      <c r="E18" s="84">
        <f t="shared" si="0"/>
        <v>123591</v>
      </c>
      <c r="F18" s="64" t="s">
        <v>18</v>
      </c>
      <c r="G18" s="131">
        <v>12</v>
      </c>
    </row>
    <row r="19" spans="1:7" ht="20.100000000000001" customHeight="1" x14ac:dyDescent="0.25">
      <c r="A19" s="88">
        <v>13</v>
      </c>
      <c r="B19" s="128" t="s">
        <v>36</v>
      </c>
      <c r="C19" s="90">
        <f>Saudis!C19+'Non-Saudis'!C19</f>
        <v>104400</v>
      </c>
      <c r="D19" s="90">
        <f>Saudis!D19+'Non-Saudis'!D19</f>
        <v>4423</v>
      </c>
      <c r="E19" s="90">
        <f t="shared" si="0"/>
        <v>108823</v>
      </c>
      <c r="F19" s="65" t="s">
        <v>19</v>
      </c>
      <c r="G19" s="129">
        <v>13</v>
      </c>
    </row>
    <row r="20" spans="1:7" ht="20.100000000000001" customHeight="1" x14ac:dyDescent="0.25">
      <c r="A20" s="82">
        <v>14</v>
      </c>
      <c r="B20" s="130" t="s">
        <v>37</v>
      </c>
      <c r="C20" s="84">
        <f>Saudis!C20+'Non-Saudis'!C20</f>
        <v>259490</v>
      </c>
      <c r="D20" s="84">
        <f>Saudis!D20+'Non-Saudis'!D20</f>
        <v>6161</v>
      </c>
      <c r="E20" s="84">
        <f t="shared" si="0"/>
        <v>265651</v>
      </c>
      <c r="F20" s="66" t="s">
        <v>20</v>
      </c>
      <c r="G20" s="131">
        <v>14</v>
      </c>
    </row>
    <row r="21" spans="1:7" ht="20.100000000000001" customHeight="1" x14ac:dyDescent="0.25">
      <c r="A21" s="88">
        <v>15</v>
      </c>
      <c r="B21" s="128" t="s">
        <v>38</v>
      </c>
      <c r="C21" s="90">
        <f>Saudis!C21+'Non-Saudis'!C21</f>
        <v>86998</v>
      </c>
      <c r="D21" s="90">
        <f>Saudis!D21+'Non-Saudis'!D21</f>
        <v>101735</v>
      </c>
      <c r="E21" s="90">
        <f t="shared" si="0"/>
        <v>188733</v>
      </c>
      <c r="F21" s="67" t="s">
        <v>0</v>
      </c>
      <c r="G21" s="129">
        <v>15</v>
      </c>
    </row>
    <row r="22" spans="1:7" ht="20.100000000000001" customHeight="1" x14ac:dyDescent="0.25">
      <c r="A22" s="82">
        <v>16</v>
      </c>
      <c r="B22" s="130" t="s">
        <v>39</v>
      </c>
      <c r="C22" s="84">
        <f>Saudis!C22+'Non-Saudis'!C22</f>
        <v>120713</v>
      </c>
      <c r="D22" s="84">
        <f>Saudis!D22+'Non-Saudis'!D22</f>
        <v>68886</v>
      </c>
      <c r="E22" s="84">
        <f t="shared" si="0"/>
        <v>189599</v>
      </c>
      <c r="F22" s="68" t="s">
        <v>21</v>
      </c>
      <c r="G22" s="131">
        <v>16</v>
      </c>
    </row>
    <row r="23" spans="1:7" ht="20.100000000000001" customHeight="1" x14ac:dyDescent="0.25">
      <c r="A23" s="88">
        <v>17</v>
      </c>
      <c r="B23" s="128" t="s">
        <v>40</v>
      </c>
      <c r="C23" s="90">
        <f>Saudis!C23+'Non-Saudis'!C23</f>
        <v>26760</v>
      </c>
      <c r="D23" s="90">
        <f>Saudis!D23+'Non-Saudis'!D23</f>
        <v>2336</v>
      </c>
      <c r="E23" s="135">
        <f t="shared" si="0"/>
        <v>29096</v>
      </c>
      <c r="F23" s="132" t="s">
        <v>22</v>
      </c>
      <c r="G23" s="129">
        <v>17</v>
      </c>
    </row>
    <row r="24" spans="1:7" ht="20.100000000000001" customHeight="1" x14ac:dyDescent="0.25">
      <c r="A24" s="82">
        <v>18</v>
      </c>
      <c r="B24" s="130" t="s">
        <v>41</v>
      </c>
      <c r="C24" s="136">
        <f>Saudis!C24+'Non-Saudis'!C24</f>
        <v>179868</v>
      </c>
      <c r="D24" s="85">
        <f>Saudis!D24+'Non-Saudis'!D24</f>
        <v>29175</v>
      </c>
      <c r="E24" s="84">
        <f t="shared" si="0"/>
        <v>209043</v>
      </c>
      <c r="F24" s="133" t="s">
        <v>23</v>
      </c>
      <c r="G24" s="131">
        <v>18</v>
      </c>
    </row>
    <row r="25" spans="1:7" ht="24.9" customHeight="1" x14ac:dyDescent="0.25">
      <c r="A25" s="231" t="s">
        <v>3</v>
      </c>
      <c r="B25" s="232"/>
      <c r="C25" s="137">
        <f t="shared" ref="C25:D25" si="1">SUM(C7:C24)</f>
        <v>6044371</v>
      </c>
      <c r="D25" s="138">
        <f t="shared" si="1"/>
        <v>287942</v>
      </c>
      <c r="E25" s="139">
        <f>SUM(E7:E24)</f>
        <v>6332313</v>
      </c>
      <c r="F25" s="229" t="s">
        <v>2</v>
      </c>
      <c r="G25" s="230"/>
    </row>
    <row r="26" spans="1:7" x14ac:dyDescent="0.25">
      <c r="A26" s="187" t="s">
        <v>112</v>
      </c>
      <c r="B26" s="187"/>
      <c r="C26" s="187"/>
      <c r="D26" s="187"/>
      <c r="E26" s="187"/>
      <c r="F26" s="187"/>
      <c r="G26" s="187"/>
    </row>
    <row r="49" spans="9:9" x14ac:dyDescent="0.25">
      <c r="I49" s="6"/>
    </row>
  </sheetData>
  <mergeCells count="10">
    <mergeCell ref="A26:G26"/>
    <mergeCell ref="D1:G1"/>
    <mergeCell ref="A1:C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70" zoomScaleNormal="70" workbookViewId="0">
      <selection sqref="A1:D1"/>
    </sheetView>
  </sheetViews>
  <sheetFormatPr defaultRowHeight="13.2" x14ac:dyDescent="0.25"/>
  <cols>
    <col min="1" max="1" width="5.6640625" customWidth="1"/>
    <col min="2" max="2" width="40.6640625" customWidth="1"/>
    <col min="3" max="5" width="16.6640625" customWidth="1"/>
    <col min="6" max="6" width="40.6640625" customWidth="1"/>
    <col min="7" max="7" width="5.6640625" customWidth="1"/>
  </cols>
  <sheetData>
    <row r="1" spans="1:8" ht="21" x14ac:dyDescent="0.6">
      <c r="A1" s="223" t="s">
        <v>84</v>
      </c>
      <c r="B1" s="224"/>
      <c r="C1" s="224"/>
      <c r="D1" s="225"/>
      <c r="E1" s="212" t="s">
        <v>83</v>
      </c>
      <c r="F1" s="213"/>
      <c r="G1" s="214"/>
      <c r="H1" s="3"/>
    </row>
    <row r="2" spans="1:8" ht="30" customHeight="1" x14ac:dyDescent="0.25">
      <c r="A2" s="197" t="s">
        <v>85</v>
      </c>
      <c r="B2" s="198"/>
      <c r="C2" s="198"/>
      <c r="D2" s="198"/>
      <c r="E2" s="198"/>
      <c r="F2" s="198"/>
      <c r="G2" s="199"/>
    </row>
    <row r="3" spans="1:8" ht="30" customHeight="1" x14ac:dyDescent="0.25">
      <c r="A3" s="215" t="s">
        <v>86</v>
      </c>
      <c r="B3" s="216"/>
      <c r="C3" s="216"/>
      <c r="D3" s="216"/>
      <c r="E3" s="216"/>
      <c r="F3" s="216"/>
      <c r="G3" s="217"/>
      <c r="H3" s="2"/>
    </row>
    <row r="4" spans="1:8" ht="23.1" customHeight="1" x14ac:dyDescent="0.25">
      <c r="A4" s="226" t="s">
        <v>4</v>
      </c>
      <c r="B4" s="207"/>
      <c r="C4" s="242" t="s">
        <v>67</v>
      </c>
      <c r="D4" s="242"/>
      <c r="E4" s="243"/>
      <c r="F4" s="218" t="s">
        <v>1</v>
      </c>
      <c r="G4" s="203"/>
      <c r="H4" s="3"/>
    </row>
    <row r="5" spans="1:8" ht="23.1" customHeight="1" x14ac:dyDescent="0.25">
      <c r="A5" s="226"/>
      <c r="B5" s="207"/>
      <c r="C5" s="122" t="s">
        <v>49</v>
      </c>
      <c r="D5" s="74" t="s">
        <v>51</v>
      </c>
      <c r="E5" s="166" t="s">
        <v>2</v>
      </c>
      <c r="F5" s="218"/>
      <c r="G5" s="203"/>
      <c r="H5" s="3"/>
    </row>
    <row r="6" spans="1:8" ht="23.1" customHeight="1" x14ac:dyDescent="0.25">
      <c r="A6" s="244"/>
      <c r="B6" s="191"/>
      <c r="C6" s="122" t="s">
        <v>50</v>
      </c>
      <c r="D6" s="37" t="s">
        <v>52</v>
      </c>
      <c r="E6" s="74" t="s">
        <v>3</v>
      </c>
      <c r="F6" s="218"/>
      <c r="G6" s="203"/>
      <c r="H6" s="3"/>
    </row>
    <row r="7" spans="1:8" ht="20.100000000000001" customHeight="1" x14ac:dyDescent="0.25">
      <c r="A7" s="140">
        <v>1</v>
      </c>
      <c r="B7" s="141" t="s">
        <v>24</v>
      </c>
      <c r="C7" s="167">
        <f>Saudis!C7</f>
        <v>48972</v>
      </c>
      <c r="D7" s="79">
        <f>'Non-Saudis'!C7</f>
        <v>251399</v>
      </c>
      <c r="E7" s="78">
        <f>SUM(C7:D7)</f>
        <v>300371</v>
      </c>
      <c r="F7" s="142" t="s">
        <v>7</v>
      </c>
      <c r="G7" s="143">
        <v>1</v>
      </c>
    </row>
    <row r="8" spans="1:8" ht="20.100000000000001" customHeight="1" x14ac:dyDescent="0.25">
      <c r="A8" s="144">
        <v>2</v>
      </c>
      <c r="B8" s="145" t="s">
        <v>25</v>
      </c>
      <c r="C8" s="136">
        <f>Saudis!C8</f>
        <v>63371</v>
      </c>
      <c r="D8" s="85">
        <f>'Non-Saudis'!C8</f>
        <v>32237</v>
      </c>
      <c r="E8" s="84">
        <f>SUM(C8:D8)</f>
        <v>95608</v>
      </c>
      <c r="F8" s="146" t="s">
        <v>8</v>
      </c>
      <c r="G8" s="125">
        <v>2</v>
      </c>
    </row>
    <row r="9" spans="1:8" ht="20.100000000000001" customHeight="1" x14ac:dyDescent="0.25">
      <c r="A9" s="147">
        <v>3</v>
      </c>
      <c r="B9" s="148" t="s">
        <v>26</v>
      </c>
      <c r="C9" s="135">
        <f>Saudis!C9</f>
        <v>229281</v>
      </c>
      <c r="D9" s="91">
        <f>'Non-Saudis'!C9</f>
        <v>743342</v>
      </c>
      <c r="E9" s="90">
        <f t="shared" ref="E9:E24" si="0">SUM(C9:D9)</f>
        <v>972623</v>
      </c>
      <c r="F9" s="149" t="s">
        <v>9</v>
      </c>
      <c r="G9" s="123">
        <v>3</v>
      </c>
    </row>
    <row r="10" spans="1:8" ht="20.100000000000001" customHeight="1" x14ac:dyDescent="0.25">
      <c r="A10" s="144">
        <v>4</v>
      </c>
      <c r="B10" s="145" t="s">
        <v>27</v>
      </c>
      <c r="C10" s="136">
        <f>Saudis!C10</f>
        <v>56269</v>
      </c>
      <c r="D10" s="85">
        <f>'Non-Saudis'!C10</f>
        <v>14400</v>
      </c>
      <c r="E10" s="84">
        <f t="shared" si="0"/>
        <v>70669</v>
      </c>
      <c r="F10" s="150" t="s">
        <v>10</v>
      </c>
      <c r="G10" s="125">
        <v>4</v>
      </c>
    </row>
    <row r="11" spans="1:8" ht="20.100000000000001" customHeight="1" x14ac:dyDescent="0.25">
      <c r="A11" s="147">
        <v>5</v>
      </c>
      <c r="B11" s="148" t="s">
        <v>28</v>
      </c>
      <c r="C11" s="135">
        <f>Saudis!C11</f>
        <v>10022</v>
      </c>
      <c r="D11" s="91">
        <f>'Non-Saudis'!C11</f>
        <v>32221</v>
      </c>
      <c r="E11" s="90">
        <f t="shared" si="0"/>
        <v>42243</v>
      </c>
      <c r="F11" s="151" t="s">
        <v>11</v>
      </c>
      <c r="G11" s="123">
        <v>5</v>
      </c>
    </row>
    <row r="12" spans="1:8" ht="20.100000000000001" customHeight="1" x14ac:dyDescent="0.25">
      <c r="A12" s="144">
        <v>6</v>
      </c>
      <c r="B12" s="145" t="s">
        <v>29</v>
      </c>
      <c r="C12" s="136">
        <f>Saudis!C12</f>
        <v>142092</v>
      </c>
      <c r="D12" s="85">
        <f>'Non-Saudis'!C12</f>
        <v>923107</v>
      </c>
      <c r="E12" s="84">
        <f t="shared" si="0"/>
        <v>1065199</v>
      </c>
      <c r="F12" s="152" t="s">
        <v>12</v>
      </c>
      <c r="G12" s="125">
        <v>6</v>
      </c>
    </row>
    <row r="13" spans="1:8" ht="20.100000000000001" customHeight="1" x14ac:dyDescent="0.25">
      <c r="A13" s="147">
        <v>7</v>
      </c>
      <c r="B13" s="148" t="s">
        <v>30</v>
      </c>
      <c r="C13" s="135">
        <f>Saudis!C13</f>
        <v>403925</v>
      </c>
      <c r="D13" s="91">
        <f>'Non-Saudis'!C13</f>
        <v>1236321</v>
      </c>
      <c r="E13" s="90">
        <f t="shared" si="0"/>
        <v>1640246</v>
      </c>
      <c r="F13" s="149" t="s">
        <v>13</v>
      </c>
      <c r="G13" s="123">
        <v>7</v>
      </c>
    </row>
    <row r="14" spans="1:8" ht="20.100000000000001" customHeight="1" x14ac:dyDescent="0.25">
      <c r="A14" s="144">
        <v>8</v>
      </c>
      <c r="B14" s="145" t="s">
        <v>31</v>
      </c>
      <c r="C14" s="136">
        <f>Saudis!C14</f>
        <v>86783</v>
      </c>
      <c r="D14" s="85">
        <f>'Non-Saudis'!C14</f>
        <v>164109</v>
      </c>
      <c r="E14" s="84">
        <f t="shared" si="0"/>
        <v>250892</v>
      </c>
      <c r="F14" s="153" t="s">
        <v>14</v>
      </c>
      <c r="G14" s="125">
        <v>8</v>
      </c>
    </row>
    <row r="15" spans="1:8" ht="20.100000000000001" customHeight="1" x14ac:dyDescent="0.25">
      <c r="A15" s="147">
        <v>9</v>
      </c>
      <c r="B15" s="148" t="s">
        <v>32</v>
      </c>
      <c r="C15" s="135">
        <f>Saudis!C15</f>
        <v>83723</v>
      </c>
      <c r="D15" s="91">
        <f>'Non-Saudis'!C15</f>
        <v>409958</v>
      </c>
      <c r="E15" s="90">
        <f t="shared" si="0"/>
        <v>493681</v>
      </c>
      <c r="F15" s="149" t="s">
        <v>15</v>
      </c>
      <c r="G15" s="123">
        <v>9</v>
      </c>
    </row>
    <row r="16" spans="1:8" ht="20.100000000000001" customHeight="1" x14ac:dyDescent="0.25">
      <c r="A16" s="144">
        <v>10</v>
      </c>
      <c r="B16" s="145" t="s">
        <v>33</v>
      </c>
      <c r="C16" s="136">
        <f>Saudis!C16</f>
        <v>76675</v>
      </c>
      <c r="D16" s="85">
        <f>'Non-Saudis'!C16</f>
        <v>29898</v>
      </c>
      <c r="E16" s="84">
        <f t="shared" si="0"/>
        <v>106573</v>
      </c>
      <c r="F16" s="154" t="s">
        <v>16</v>
      </c>
      <c r="G16" s="125">
        <v>10</v>
      </c>
    </row>
    <row r="17" spans="1:7" ht="20.100000000000001" customHeight="1" x14ac:dyDescent="0.25">
      <c r="A17" s="147">
        <v>11</v>
      </c>
      <c r="B17" s="148" t="s">
        <v>34</v>
      </c>
      <c r="C17" s="135">
        <f>Saudis!C17</f>
        <v>74807</v>
      </c>
      <c r="D17" s="91">
        <f>'Non-Saudis'!C17</f>
        <v>30512</v>
      </c>
      <c r="E17" s="90">
        <f t="shared" si="0"/>
        <v>105319</v>
      </c>
      <c r="F17" s="155" t="s">
        <v>17</v>
      </c>
      <c r="G17" s="123">
        <v>11</v>
      </c>
    </row>
    <row r="18" spans="1:7" ht="20.100000000000001" customHeight="1" x14ac:dyDescent="0.25">
      <c r="A18" s="144">
        <v>12</v>
      </c>
      <c r="B18" s="145" t="s">
        <v>35</v>
      </c>
      <c r="C18" s="136">
        <f>Saudis!C18</f>
        <v>67264</v>
      </c>
      <c r="D18" s="85">
        <f>'Non-Saudis'!C18</f>
        <v>55454</v>
      </c>
      <c r="E18" s="84">
        <f t="shared" si="0"/>
        <v>122718</v>
      </c>
      <c r="F18" s="156" t="s">
        <v>18</v>
      </c>
      <c r="G18" s="125">
        <v>12</v>
      </c>
    </row>
    <row r="19" spans="1:7" ht="20.100000000000001" customHeight="1" x14ac:dyDescent="0.25">
      <c r="A19" s="147">
        <v>13</v>
      </c>
      <c r="B19" s="148" t="s">
        <v>36</v>
      </c>
      <c r="C19" s="135">
        <f>Saudis!C19</f>
        <v>30897</v>
      </c>
      <c r="D19" s="91">
        <f>'Non-Saudis'!C19</f>
        <v>73503</v>
      </c>
      <c r="E19" s="90">
        <f t="shared" si="0"/>
        <v>104400</v>
      </c>
      <c r="F19" s="157" t="s">
        <v>19</v>
      </c>
      <c r="G19" s="123">
        <v>13</v>
      </c>
    </row>
    <row r="20" spans="1:7" ht="20.100000000000001" customHeight="1" x14ac:dyDescent="0.25">
      <c r="A20" s="144">
        <v>14</v>
      </c>
      <c r="B20" s="145" t="s">
        <v>37</v>
      </c>
      <c r="C20" s="136">
        <f>Saudis!C20</f>
        <v>82229</v>
      </c>
      <c r="D20" s="85">
        <f>'Non-Saudis'!C20</f>
        <v>177261</v>
      </c>
      <c r="E20" s="84">
        <f t="shared" si="0"/>
        <v>259490</v>
      </c>
      <c r="F20" s="158" t="s">
        <v>20</v>
      </c>
      <c r="G20" s="125">
        <v>14</v>
      </c>
    </row>
    <row r="21" spans="1:7" ht="20.100000000000001" customHeight="1" x14ac:dyDescent="0.25">
      <c r="A21" s="147">
        <v>15</v>
      </c>
      <c r="B21" s="148" t="s">
        <v>38</v>
      </c>
      <c r="C21" s="135">
        <f>Saudis!C21</f>
        <v>38129</v>
      </c>
      <c r="D21" s="91">
        <f>'Non-Saudis'!C21</f>
        <v>48869</v>
      </c>
      <c r="E21" s="90">
        <f t="shared" si="0"/>
        <v>86998</v>
      </c>
      <c r="F21" s="159" t="s">
        <v>0</v>
      </c>
      <c r="G21" s="123">
        <v>15</v>
      </c>
    </row>
    <row r="22" spans="1:7" ht="20.100000000000001" customHeight="1" x14ac:dyDescent="0.25">
      <c r="A22" s="144">
        <v>16</v>
      </c>
      <c r="B22" s="145" t="s">
        <v>39</v>
      </c>
      <c r="C22" s="136">
        <f>Saudis!C22</f>
        <v>41908</v>
      </c>
      <c r="D22" s="85">
        <f>'Non-Saudis'!C22</f>
        <v>78805</v>
      </c>
      <c r="E22" s="84">
        <f t="shared" si="0"/>
        <v>120713</v>
      </c>
      <c r="F22" s="160" t="s">
        <v>21</v>
      </c>
      <c r="G22" s="125">
        <v>16</v>
      </c>
    </row>
    <row r="23" spans="1:7" ht="20.100000000000001" customHeight="1" x14ac:dyDescent="0.25">
      <c r="A23" s="147">
        <v>17</v>
      </c>
      <c r="B23" s="148" t="s">
        <v>40</v>
      </c>
      <c r="C23" s="135">
        <f>Saudis!C23</f>
        <v>5777</v>
      </c>
      <c r="D23" s="91">
        <f>'Non-Saudis'!C23</f>
        <v>20983</v>
      </c>
      <c r="E23" s="90">
        <f t="shared" si="0"/>
        <v>26760</v>
      </c>
      <c r="F23" s="161" t="s">
        <v>22</v>
      </c>
      <c r="G23" s="123">
        <v>17</v>
      </c>
    </row>
    <row r="24" spans="1:7" ht="20.100000000000001" customHeight="1" x14ac:dyDescent="0.25">
      <c r="A24" s="162">
        <v>18</v>
      </c>
      <c r="B24" s="163" t="s">
        <v>41</v>
      </c>
      <c r="C24" s="168">
        <f>Saudis!C24</f>
        <v>35850</v>
      </c>
      <c r="D24" s="97">
        <f>'Non-Saudis'!C24</f>
        <v>144018</v>
      </c>
      <c r="E24" s="96">
        <f t="shared" si="0"/>
        <v>179868</v>
      </c>
      <c r="F24" s="164" t="s">
        <v>23</v>
      </c>
      <c r="G24" s="165">
        <v>18</v>
      </c>
    </row>
    <row r="25" spans="1:7" ht="30" customHeight="1" x14ac:dyDescent="0.25">
      <c r="A25" s="206" t="s">
        <v>3</v>
      </c>
      <c r="B25" s="226"/>
      <c r="C25" s="169">
        <f t="shared" ref="C25:D25" si="1">SUM(C7:C24)</f>
        <v>1577974</v>
      </c>
      <c r="D25" s="169">
        <f t="shared" si="1"/>
        <v>4466397</v>
      </c>
      <c r="E25" s="100">
        <f>SUM(E7:E24)</f>
        <v>6044371</v>
      </c>
      <c r="F25" s="218" t="s">
        <v>2</v>
      </c>
      <c r="G25" s="203"/>
    </row>
    <row r="26" spans="1:7" x14ac:dyDescent="0.25">
      <c r="A26" s="211" t="s">
        <v>112</v>
      </c>
      <c r="B26" s="211"/>
      <c r="C26" s="211"/>
      <c r="D26" s="211"/>
      <c r="E26" s="211"/>
      <c r="F26" s="211"/>
      <c r="G26" s="211"/>
    </row>
  </sheetData>
  <mergeCells count="10">
    <mergeCell ref="A26:G26"/>
    <mergeCell ref="E1:G1"/>
    <mergeCell ref="A1:D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70" zoomScaleNormal="70" workbookViewId="0">
      <selection activeCell="A26" sqref="A26:G26"/>
    </sheetView>
  </sheetViews>
  <sheetFormatPr defaultRowHeight="13.2" x14ac:dyDescent="0.25"/>
  <cols>
    <col min="1" max="1" width="5.6640625" customWidth="1"/>
    <col min="2" max="2" width="35.6640625" customWidth="1"/>
    <col min="3" max="5" width="16.6640625" customWidth="1"/>
    <col min="6" max="6" width="45.6640625" customWidth="1"/>
    <col min="7" max="7" width="5.6640625" customWidth="1"/>
  </cols>
  <sheetData>
    <row r="1" spans="1:12" ht="21" x14ac:dyDescent="0.6">
      <c r="A1" s="223" t="s">
        <v>108</v>
      </c>
      <c r="B1" s="224"/>
      <c r="C1" s="225"/>
      <c r="D1" s="212" t="s">
        <v>107</v>
      </c>
      <c r="E1" s="213"/>
      <c r="F1" s="213"/>
      <c r="G1" s="214"/>
      <c r="H1" s="3"/>
    </row>
    <row r="2" spans="1:12" ht="30" customHeight="1" x14ac:dyDescent="0.25">
      <c r="A2" s="197" t="s">
        <v>88</v>
      </c>
      <c r="B2" s="198"/>
      <c r="C2" s="198"/>
      <c r="D2" s="198"/>
      <c r="E2" s="198"/>
      <c r="F2" s="198"/>
      <c r="G2" s="199"/>
      <c r="H2" s="8"/>
    </row>
    <row r="3" spans="1:12" ht="30" customHeight="1" x14ac:dyDescent="0.25">
      <c r="A3" s="215" t="s">
        <v>87</v>
      </c>
      <c r="B3" s="216"/>
      <c r="C3" s="216"/>
      <c r="D3" s="216"/>
      <c r="E3" s="216"/>
      <c r="F3" s="216"/>
      <c r="G3" s="217"/>
      <c r="H3" s="5"/>
      <c r="I3" s="2"/>
      <c r="J3" s="2"/>
      <c r="K3" s="2"/>
      <c r="L3" s="2"/>
    </row>
    <row r="4" spans="1:12" ht="20.100000000000001" customHeight="1" x14ac:dyDescent="0.25">
      <c r="A4" s="226" t="s">
        <v>4</v>
      </c>
      <c r="B4" s="226"/>
      <c r="C4" s="245" t="s">
        <v>66</v>
      </c>
      <c r="D4" s="242"/>
      <c r="E4" s="243"/>
      <c r="F4" s="218" t="s">
        <v>1</v>
      </c>
      <c r="G4" s="203"/>
    </row>
    <row r="5" spans="1:12" ht="20.100000000000001" customHeight="1" x14ac:dyDescent="0.25">
      <c r="A5" s="226"/>
      <c r="B5" s="226"/>
      <c r="C5" s="74" t="s">
        <v>49</v>
      </c>
      <c r="D5" s="74" t="s">
        <v>51</v>
      </c>
      <c r="E5" s="166" t="s">
        <v>2</v>
      </c>
      <c r="F5" s="218"/>
      <c r="G5" s="203"/>
    </row>
    <row r="6" spans="1:12" ht="20.100000000000001" customHeight="1" x14ac:dyDescent="0.25">
      <c r="A6" s="226"/>
      <c r="B6" s="226"/>
      <c r="C6" s="74" t="s">
        <v>50</v>
      </c>
      <c r="D6" s="74" t="s">
        <v>52</v>
      </c>
      <c r="E6" s="74" t="s">
        <v>3</v>
      </c>
      <c r="F6" s="218"/>
      <c r="G6" s="203"/>
    </row>
    <row r="7" spans="1:12" ht="20.100000000000001" customHeight="1" x14ac:dyDescent="0.25">
      <c r="A7" s="143">
        <v>1</v>
      </c>
      <c r="B7" s="77" t="s">
        <v>24</v>
      </c>
      <c r="C7" s="78">
        <v>809</v>
      </c>
      <c r="D7" s="78">
        <v>246</v>
      </c>
      <c r="E7" s="78">
        <f>SUM(C7:D7)</f>
        <v>1055</v>
      </c>
      <c r="F7" s="142" t="s">
        <v>7</v>
      </c>
      <c r="G7" s="171">
        <v>1</v>
      </c>
    </row>
    <row r="8" spans="1:12" ht="20.100000000000001" customHeight="1" x14ac:dyDescent="0.25">
      <c r="A8" s="125">
        <v>2</v>
      </c>
      <c r="B8" s="83" t="s">
        <v>25</v>
      </c>
      <c r="C8" s="84">
        <v>421</v>
      </c>
      <c r="D8" s="84">
        <v>256</v>
      </c>
      <c r="E8" s="84">
        <f>SUM(C8:D8)</f>
        <v>677</v>
      </c>
      <c r="F8" s="146" t="s">
        <v>8</v>
      </c>
      <c r="G8" s="126">
        <v>2</v>
      </c>
    </row>
    <row r="9" spans="1:12" ht="20.100000000000001" customHeight="1" x14ac:dyDescent="0.25">
      <c r="A9" s="123">
        <v>3</v>
      </c>
      <c r="B9" s="89" t="s">
        <v>26</v>
      </c>
      <c r="C9" s="90">
        <v>9671</v>
      </c>
      <c r="D9" s="90">
        <v>8208</v>
      </c>
      <c r="E9" s="90">
        <f t="shared" ref="E9:E24" si="0">SUM(C9:D9)</f>
        <v>17879</v>
      </c>
      <c r="F9" s="149" t="s">
        <v>9</v>
      </c>
      <c r="G9" s="124">
        <v>3</v>
      </c>
    </row>
    <row r="10" spans="1:12" ht="20.100000000000001" customHeight="1" x14ac:dyDescent="0.25">
      <c r="A10" s="125">
        <v>4</v>
      </c>
      <c r="B10" s="83" t="s">
        <v>27</v>
      </c>
      <c r="C10" s="84">
        <v>252</v>
      </c>
      <c r="D10" s="84">
        <v>199</v>
      </c>
      <c r="E10" s="84">
        <f t="shared" si="0"/>
        <v>451</v>
      </c>
      <c r="F10" s="150" t="s">
        <v>10</v>
      </c>
      <c r="G10" s="126">
        <v>4</v>
      </c>
    </row>
    <row r="11" spans="1:12" ht="20.100000000000001" customHeight="1" x14ac:dyDescent="0.25">
      <c r="A11" s="123">
        <v>5</v>
      </c>
      <c r="B11" s="89" t="s">
        <v>28</v>
      </c>
      <c r="C11" s="90">
        <v>274</v>
      </c>
      <c r="D11" s="90">
        <v>166</v>
      </c>
      <c r="E11" s="90">
        <f t="shared" si="0"/>
        <v>440</v>
      </c>
      <c r="F11" s="151" t="s">
        <v>11</v>
      </c>
      <c r="G11" s="124">
        <v>5</v>
      </c>
    </row>
    <row r="12" spans="1:12" ht="20.100000000000001" customHeight="1" x14ac:dyDescent="0.25">
      <c r="A12" s="125">
        <v>6</v>
      </c>
      <c r="B12" s="83" t="s">
        <v>29</v>
      </c>
      <c r="C12" s="84">
        <v>2477</v>
      </c>
      <c r="D12" s="84">
        <v>1748</v>
      </c>
      <c r="E12" s="84">
        <f t="shared" si="0"/>
        <v>4225</v>
      </c>
      <c r="F12" s="152" t="s">
        <v>12</v>
      </c>
      <c r="G12" s="126">
        <v>6</v>
      </c>
    </row>
    <row r="13" spans="1:12" ht="20.100000000000001" customHeight="1" x14ac:dyDescent="0.25">
      <c r="A13" s="123">
        <v>7</v>
      </c>
      <c r="B13" s="89" t="s">
        <v>30</v>
      </c>
      <c r="C13" s="90">
        <v>12192</v>
      </c>
      <c r="D13" s="90">
        <v>3846</v>
      </c>
      <c r="E13" s="90">
        <f t="shared" si="0"/>
        <v>16038</v>
      </c>
      <c r="F13" s="149" t="s">
        <v>13</v>
      </c>
      <c r="G13" s="124">
        <v>7</v>
      </c>
    </row>
    <row r="14" spans="1:12" ht="20.100000000000001" customHeight="1" x14ac:dyDescent="0.25">
      <c r="A14" s="125">
        <v>8</v>
      </c>
      <c r="B14" s="83" t="s">
        <v>31</v>
      </c>
      <c r="C14" s="84">
        <v>619</v>
      </c>
      <c r="D14" s="84">
        <v>3787</v>
      </c>
      <c r="E14" s="84">
        <f t="shared" si="0"/>
        <v>4406</v>
      </c>
      <c r="F14" s="153" t="s">
        <v>14</v>
      </c>
      <c r="G14" s="126">
        <v>8</v>
      </c>
    </row>
    <row r="15" spans="1:12" ht="20.100000000000001" customHeight="1" x14ac:dyDescent="0.25">
      <c r="A15" s="123">
        <v>9</v>
      </c>
      <c r="B15" s="89" t="s">
        <v>32</v>
      </c>
      <c r="C15" s="90">
        <v>12042</v>
      </c>
      <c r="D15" s="90">
        <v>7054</v>
      </c>
      <c r="E15" s="90">
        <f t="shared" si="0"/>
        <v>19096</v>
      </c>
      <c r="F15" s="149" t="s">
        <v>15</v>
      </c>
      <c r="G15" s="124">
        <v>9</v>
      </c>
    </row>
    <row r="16" spans="1:12" ht="20.100000000000001" customHeight="1" x14ac:dyDescent="0.25">
      <c r="A16" s="125">
        <v>10</v>
      </c>
      <c r="B16" s="83" t="s">
        <v>33</v>
      </c>
      <c r="C16" s="84">
        <v>1816</v>
      </c>
      <c r="D16" s="84">
        <v>205</v>
      </c>
      <c r="E16" s="84">
        <f t="shared" si="0"/>
        <v>2021</v>
      </c>
      <c r="F16" s="154" t="s">
        <v>16</v>
      </c>
      <c r="G16" s="126">
        <v>10</v>
      </c>
    </row>
    <row r="17" spans="1:7" ht="20.100000000000001" customHeight="1" x14ac:dyDescent="0.25">
      <c r="A17" s="123">
        <v>11</v>
      </c>
      <c r="B17" s="89" t="s">
        <v>34</v>
      </c>
      <c r="C17" s="90">
        <v>7314</v>
      </c>
      <c r="D17" s="90">
        <v>751</v>
      </c>
      <c r="E17" s="90">
        <f t="shared" si="0"/>
        <v>8065</v>
      </c>
      <c r="F17" s="155" t="s">
        <v>17</v>
      </c>
      <c r="G17" s="124">
        <v>11</v>
      </c>
    </row>
    <row r="18" spans="1:7" ht="20.100000000000001" customHeight="1" x14ac:dyDescent="0.25">
      <c r="A18" s="125">
        <v>12</v>
      </c>
      <c r="B18" s="83" t="s">
        <v>35</v>
      </c>
      <c r="C18" s="84">
        <v>623</v>
      </c>
      <c r="D18" s="84">
        <v>250</v>
      </c>
      <c r="E18" s="84">
        <f t="shared" si="0"/>
        <v>873</v>
      </c>
      <c r="F18" s="156" t="s">
        <v>18</v>
      </c>
      <c r="G18" s="126">
        <v>12</v>
      </c>
    </row>
    <row r="19" spans="1:7" ht="20.100000000000001" customHeight="1" x14ac:dyDescent="0.25">
      <c r="A19" s="123">
        <v>13</v>
      </c>
      <c r="B19" s="89" t="s">
        <v>36</v>
      </c>
      <c r="C19" s="90">
        <v>2799</v>
      </c>
      <c r="D19" s="90">
        <v>1624</v>
      </c>
      <c r="E19" s="90">
        <f t="shared" si="0"/>
        <v>4423</v>
      </c>
      <c r="F19" s="157" t="s">
        <v>19</v>
      </c>
      <c r="G19" s="124">
        <v>13</v>
      </c>
    </row>
    <row r="20" spans="1:7" ht="20.100000000000001" customHeight="1" x14ac:dyDescent="0.25">
      <c r="A20" s="125">
        <v>14</v>
      </c>
      <c r="B20" s="83" t="s">
        <v>37</v>
      </c>
      <c r="C20" s="84">
        <v>2513</v>
      </c>
      <c r="D20" s="84">
        <v>3648</v>
      </c>
      <c r="E20" s="84">
        <f t="shared" si="0"/>
        <v>6161</v>
      </c>
      <c r="F20" s="158" t="s">
        <v>20</v>
      </c>
      <c r="G20" s="126">
        <v>14</v>
      </c>
    </row>
    <row r="21" spans="1:7" ht="20.100000000000001" customHeight="1" x14ac:dyDescent="0.25">
      <c r="A21" s="123">
        <v>15</v>
      </c>
      <c r="B21" s="89" t="s">
        <v>38</v>
      </c>
      <c r="C21" s="90">
        <v>67080</v>
      </c>
      <c r="D21" s="90">
        <v>34655</v>
      </c>
      <c r="E21" s="90">
        <f t="shared" si="0"/>
        <v>101735</v>
      </c>
      <c r="F21" s="159" t="s">
        <v>0</v>
      </c>
      <c r="G21" s="124">
        <v>15</v>
      </c>
    </row>
    <row r="22" spans="1:7" ht="20.100000000000001" customHeight="1" x14ac:dyDescent="0.25">
      <c r="A22" s="125">
        <v>16</v>
      </c>
      <c r="B22" s="83" t="s">
        <v>39</v>
      </c>
      <c r="C22" s="84">
        <v>18792</v>
      </c>
      <c r="D22" s="84">
        <v>50094</v>
      </c>
      <c r="E22" s="84">
        <f t="shared" si="0"/>
        <v>68886</v>
      </c>
      <c r="F22" s="160" t="s">
        <v>21</v>
      </c>
      <c r="G22" s="126">
        <v>16</v>
      </c>
    </row>
    <row r="23" spans="1:7" ht="20.100000000000001" customHeight="1" x14ac:dyDescent="0.25">
      <c r="A23" s="123">
        <v>17</v>
      </c>
      <c r="B23" s="89" t="s">
        <v>40</v>
      </c>
      <c r="C23" s="90">
        <v>1122</v>
      </c>
      <c r="D23" s="90">
        <v>1214</v>
      </c>
      <c r="E23" s="90">
        <f t="shared" si="0"/>
        <v>2336</v>
      </c>
      <c r="F23" s="161" t="s">
        <v>22</v>
      </c>
      <c r="G23" s="124">
        <v>17</v>
      </c>
    </row>
    <row r="24" spans="1:7" ht="20.100000000000001" customHeight="1" x14ac:dyDescent="0.25">
      <c r="A24" s="165">
        <v>18</v>
      </c>
      <c r="B24" s="95" t="s">
        <v>41</v>
      </c>
      <c r="C24" s="96">
        <v>13768</v>
      </c>
      <c r="D24" s="96">
        <v>15407</v>
      </c>
      <c r="E24" s="96">
        <f t="shared" si="0"/>
        <v>29175</v>
      </c>
      <c r="F24" s="170" t="s">
        <v>23</v>
      </c>
      <c r="G24" s="172">
        <v>18</v>
      </c>
    </row>
    <row r="25" spans="1:7" ht="30" customHeight="1" x14ac:dyDescent="0.25">
      <c r="A25" s="226" t="s">
        <v>3</v>
      </c>
      <c r="B25" s="226"/>
      <c r="C25" s="100">
        <f t="shared" ref="C25:D25" si="1">SUM(C7:C24)</f>
        <v>154584</v>
      </c>
      <c r="D25" s="173">
        <f t="shared" si="1"/>
        <v>133358</v>
      </c>
      <c r="E25" s="169">
        <f>SUM(E7:E24)</f>
        <v>287942</v>
      </c>
      <c r="F25" s="218" t="s">
        <v>2</v>
      </c>
      <c r="G25" s="203"/>
    </row>
    <row r="26" spans="1:7" x14ac:dyDescent="0.25">
      <c r="A26" s="211" t="s">
        <v>112</v>
      </c>
      <c r="B26" s="211"/>
      <c r="C26" s="211"/>
      <c r="D26" s="211"/>
      <c r="E26" s="211"/>
      <c r="F26" s="211"/>
      <c r="G26" s="211"/>
    </row>
    <row r="52" spans="1:1" x14ac:dyDescent="0.25">
      <c r="A52" s="6"/>
    </row>
  </sheetData>
  <mergeCells count="10">
    <mergeCell ref="A26:G26"/>
    <mergeCell ref="D1:G1"/>
    <mergeCell ref="A1:C1"/>
    <mergeCell ref="F25:G25"/>
    <mergeCell ref="A25:B25"/>
    <mergeCell ref="A2:G2"/>
    <mergeCell ref="A3:G3"/>
    <mergeCell ref="F4:G6"/>
    <mergeCell ref="C4:E4"/>
    <mergeCell ref="A4:B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70" zoomScaleNormal="70" workbookViewId="0">
      <selection activeCell="A3" sqref="A3:G3"/>
    </sheetView>
  </sheetViews>
  <sheetFormatPr defaultRowHeight="13.2" x14ac:dyDescent="0.25"/>
  <cols>
    <col min="1" max="1" width="5.6640625" customWidth="1"/>
    <col min="2" max="2" width="35.6640625" customWidth="1"/>
    <col min="3" max="3" width="16.6640625" customWidth="1"/>
    <col min="4" max="4" width="20.6640625" customWidth="1"/>
    <col min="5" max="5" width="18.6640625" customWidth="1"/>
    <col min="6" max="6" width="40.6640625" customWidth="1"/>
    <col min="7" max="7" width="5.6640625" customWidth="1"/>
  </cols>
  <sheetData>
    <row r="1" spans="1:7" ht="21" x14ac:dyDescent="0.6">
      <c r="A1" s="223" t="s">
        <v>91</v>
      </c>
      <c r="B1" s="225"/>
      <c r="C1" s="174"/>
      <c r="D1" s="174"/>
      <c r="E1" s="174"/>
      <c r="F1" s="212" t="s">
        <v>90</v>
      </c>
      <c r="G1" s="214"/>
    </row>
    <row r="2" spans="1:7" ht="30" customHeight="1" x14ac:dyDescent="0.25">
      <c r="A2" s="197" t="s">
        <v>55</v>
      </c>
      <c r="B2" s="198"/>
      <c r="C2" s="198"/>
      <c r="D2" s="198"/>
      <c r="E2" s="198"/>
      <c r="F2" s="198"/>
      <c r="G2" s="199"/>
    </row>
    <row r="3" spans="1:7" ht="30" customHeight="1" x14ac:dyDescent="0.25">
      <c r="A3" s="215" t="s">
        <v>114</v>
      </c>
      <c r="B3" s="216"/>
      <c r="C3" s="216"/>
      <c r="D3" s="216"/>
      <c r="E3" s="216"/>
      <c r="F3" s="216"/>
      <c r="G3" s="217"/>
    </row>
    <row r="4" spans="1:7" ht="30" customHeight="1" x14ac:dyDescent="0.25">
      <c r="A4" s="247" t="s">
        <v>4</v>
      </c>
      <c r="B4" s="247"/>
      <c r="C4" s="102" t="s">
        <v>42</v>
      </c>
      <c r="D4" s="176" t="s">
        <v>43</v>
      </c>
      <c r="E4" s="177" t="s">
        <v>48</v>
      </c>
      <c r="F4" s="246" t="s">
        <v>1</v>
      </c>
      <c r="G4" s="246"/>
    </row>
    <row r="5" spans="1:7" ht="39.6" x14ac:dyDescent="0.25">
      <c r="A5" s="248"/>
      <c r="B5" s="248"/>
      <c r="C5" s="103" t="s">
        <v>3</v>
      </c>
      <c r="D5" s="104" t="s">
        <v>46</v>
      </c>
      <c r="E5" s="178" t="s">
        <v>89</v>
      </c>
      <c r="F5" s="246"/>
      <c r="G5" s="246"/>
    </row>
    <row r="6" spans="1:7" ht="20.100000000000001" customHeight="1" x14ac:dyDescent="0.25">
      <c r="A6" s="123">
        <v>1</v>
      </c>
      <c r="B6" s="77" t="s">
        <v>24</v>
      </c>
      <c r="C6" s="90">
        <v>301426</v>
      </c>
      <c r="D6" s="92">
        <v>1458367367</v>
      </c>
      <c r="E6" s="90">
        <f>D6/C6/3</f>
        <v>1612.7422838994205</v>
      </c>
      <c r="F6" s="105" t="s">
        <v>7</v>
      </c>
      <c r="G6" s="124">
        <v>1</v>
      </c>
    </row>
    <row r="7" spans="1:7" ht="20.100000000000001" customHeight="1" x14ac:dyDescent="0.25">
      <c r="A7" s="125">
        <v>2</v>
      </c>
      <c r="B7" s="83" t="s">
        <v>25</v>
      </c>
      <c r="C7" s="84">
        <v>96285</v>
      </c>
      <c r="D7" s="86">
        <v>8434466362</v>
      </c>
      <c r="E7" s="84">
        <f t="shared" ref="E7:E23" si="0">D7/C7/3</f>
        <v>29199.655058766512</v>
      </c>
      <c r="F7" s="106" t="s">
        <v>8</v>
      </c>
      <c r="G7" s="126">
        <v>2</v>
      </c>
    </row>
    <row r="8" spans="1:7" ht="20.100000000000001" customHeight="1" x14ac:dyDescent="0.25">
      <c r="A8" s="123">
        <v>3</v>
      </c>
      <c r="B8" s="89" t="s">
        <v>26</v>
      </c>
      <c r="C8" s="90">
        <v>990502</v>
      </c>
      <c r="D8" s="92">
        <v>12399949185</v>
      </c>
      <c r="E8" s="90">
        <f t="shared" si="0"/>
        <v>4172.9510843996277</v>
      </c>
      <c r="F8" s="105" t="s">
        <v>9</v>
      </c>
      <c r="G8" s="124">
        <v>3</v>
      </c>
    </row>
    <row r="9" spans="1:7" ht="20.100000000000001" customHeight="1" x14ac:dyDescent="0.25">
      <c r="A9" s="125">
        <v>4</v>
      </c>
      <c r="B9" s="83" t="s">
        <v>27</v>
      </c>
      <c r="C9" s="84">
        <v>71120</v>
      </c>
      <c r="D9" s="86">
        <v>2136889477</v>
      </c>
      <c r="E9" s="84">
        <f t="shared" si="0"/>
        <v>10015.417496250468</v>
      </c>
      <c r="F9" s="107" t="s">
        <v>10</v>
      </c>
      <c r="G9" s="126">
        <v>4</v>
      </c>
    </row>
    <row r="10" spans="1:7" ht="20.100000000000001" customHeight="1" x14ac:dyDescent="0.25">
      <c r="A10" s="123">
        <v>5</v>
      </c>
      <c r="B10" s="89" t="s">
        <v>28</v>
      </c>
      <c r="C10" s="90">
        <v>42683</v>
      </c>
      <c r="D10" s="92">
        <v>335414395</v>
      </c>
      <c r="E10" s="90">
        <f t="shared" si="0"/>
        <v>2619.4222133714438</v>
      </c>
      <c r="F10" s="108" t="s">
        <v>11</v>
      </c>
      <c r="G10" s="124">
        <v>5</v>
      </c>
    </row>
    <row r="11" spans="1:7" ht="20.100000000000001" customHeight="1" x14ac:dyDescent="0.25">
      <c r="A11" s="125">
        <v>6</v>
      </c>
      <c r="B11" s="83" t="s">
        <v>29</v>
      </c>
      <c r="C11" s="84">
        <v>1069424</v>
      </c>
      <c r="D11" s="86">
        <v>8724739412</v>
      </c>
      <c r="E11" s="84">
        <f>D11/C11/3</f>
        <v>2719.4512846791044</v>
      </c>
      <c r="F11" s="109" t="s">
        <v>12</v>
      </c>
      <c r="G11" s="126">
        <v>6</v>
      </c>
    </row>
    <row r="12" spans="1:7" ht="20.100000000000001" customHeight="1" x14ac:dyDescent="0.25">
      <c r="A12" s="123">
        <v>7</v>
      </c>
      <c r="B12" s="89" t="s">
        <v>30</v>
      </c>
      <c r="C12" s="90">
        <v>1656284</v>
      </c>
      <c r="D12" s="92">
        <v>11216205159</v>
      </c>
      <c r="E12" s="90">
        <f t="shared" si="0"/>
        <v>2257.3031273622159</v>
      </c>
      <c r="F12" s="105" t="s">
        <v>13</v>
      </c>
      <c r="G12" s="124">
        <v>7</v>
      </c>
    </row>
    <row r="13" spans="1:7" ht="20.100000000000001" customHeight="1" x14ac:dyDescent="0.25">
      <c r="A13" s="125">
        <v>8</v>
      </c>
      <c r="B13" s="83" t="s">
        <v>31</v>
      </c>
      <c r="C13" s="84">
        <v>255298</v>
      </c>
      <c r="D13" s="86">
        <v>3272640324</v>
      </c>
      <c r="E13" s="84">
        <f t="shared" si="0"/>
        <v>4272.967700491191</v>
      </c>
      <c r="F13" s="110" t="s">
        <v>14</v>
      </c>
      <c r="G13" s="126">
        <v>8</v>
      </c>
    </row>
    <row r="14" spans="1:7" ht="20.100000000000001" customHeight="1" x14ac:dyDescent="0.25">
      <c r="A14" s="123">
        <v>9</v>
      </c>
      <c r="B14" s="89" t="s">
        <v>32</v>
      </c>
      <c r="C14" s="90">
        <v>512777</v>
      </c>
      <c r="D14" s="92">
        <v>3152885214</v>
      </c>
      <c r="E14" s="90">
        <f t="shared" si="0"/>
        <v>2049.5492933575415</v>
      </c>
      <c r="F14" s="105" t="s">
        <v>15</v>
      </c>
      <c r="G14" s="124">
        <v>9</v>
      </c>
    </row>
    <row r="15" spans="1:7" ht="20.100000000000001" customHeight="1" x14ac:dyDescent="0.25">
      <c r="A15" s="125">
        <v>10</v>
      </c>
      <c r="B15" s="83" t="s">
        <v>33</v>
      </c>
      <c r="C15" s="84">
        <v>108594</v>
      </c>
      <c r="D15" s="86">
        <v>2817396369</v>
      </c>
      <c r="E15" s="84">
        <f t="shared" si="0"/>
        <v>8648.1032377479423</v>
      </c>
      <c r="F15" s="111" t="s">
        <v>16</v>
      </c>
      <c r="G15" s="126">
        <v>10</v>
      </c>
    </row>
    <row r="16" spans="1:7" ht="20.100000000000001" customHeight="1" x14ac:dyDescent="0.25">
      <c r="A16" s="123">
        <v>11</v>
      </c>
      <c r="B16" s="89" t="s">
        <v>34</v>
      </c>
      <c r="C16" s="90">
        <v>113384</v>
      </c>
      <c r="D16" s="92">
        <v>5576762378</v>
      </c>
      <c r="E16" s="90">
        <f t="shared" si="0"/>
        <v>16394.91279780804</v>
      </c>
      <c r="F16" s="112" t="s">
        <v>17</v>
      </c>
      <c r="G16" s="124">
        <v>11</v>
      </c>
    </row>
    <row r="17" spans="1:7" ht="20.100000000000001" customHeight="1" x14ac:dyDescent="0.25">
      <c r="A17" s="125">
        <v>12</v>
      </c>
      <c r="B17" s="83" t="s">
        <v>35</v>
      </c>
      <c r="C17" s="84">
        <v>123591</v>
      </c>
      <c r="D17" s="86">
        <v>952802452</v>
      </c>
      <c r="E17" s="84">
        <f t="shared" si="0"/>
        <v>2569.7730201497952</v>
      </c>
      <c r="F17" s="113" t="s">
        <v>18</v>
      </c>
      <c r="G17" s="126">
        <v>12</v>
      </c>
    </row>
    <row r="18" spans="1:7" ht="20.100000000000001" customHeight="1" x14ac:dyDescent="0.25">
      <c r="A18" s="123">
        <v>13</v>
      </c>
      <c r="B18" s="89" t="s">
        <v>36</v>
      </c>
      <c r="C18" s="90">
        <v>108823</v>
      </c>
      <c r="D18" s="92">
        <v>1320439194</v>
      </c>
      <c r="E18" s="90">
        <f t="shared" si="0"/>
        <v>4044.6081986344798</v>
      </c>
      <c r="F18" s="114" t="s">
        <v>19</v>
      </c>
      <c r="G18" s="124">
        <v>13</v>
      </c>
    </row>
    <row r="19" spans="1:7" ht="20.100000000000001" customHeight="1" x14ac:dyDescent="0.25">
      <c r="A19" s="125">
        <v>14</v>
      </c>
      <c r="B19" s="83" t="s">
        <v>37</v>
      </c>
      <c r="C19" s="84">
        <v>265651</v>
      </c>
      <c r="D19" s="86">
        <v>2060035382</v>
      </c>
      <c r="E19" s="84">
        <f t="shared" si="0"/>
        <v>2584.8894250978415</v>
      </c>
      <c r="F19" s="115" t="s">
        <v>20</v>
      </c>
      <c r="G19" s="126">
        <v>14</v>
      </c>
    </row>
    <row r="20" spans="1:7" ht="20.100000000000001" customHeight="1" x14ac:dyDescent="0.25">
      <c r="A20" s="123">
        <v>15</v>
      </c>
      <c r="B20" s="89" t="s">
        <v>38</v>
      </c>
      <c r="C20" s="90">
        <v>188733</v>
      </c>
      <c r="D20" s="92">
        <v>1676757294</v>
      </c>
      <c r="E20" s="90">
        <f t="shared" si="0"/>
        <v>2961.4275087027709</v>
      </c>
      <c r="F20" s="116" t="s">
        <v>0</v>
      </c>
      <c r="G20" s="124">
        <v>15</v>
      </c>
    </row>
    <row r="21" spans="1:7" ht="20.100000000000001" customHeight="1" x14ac:dyDescent="0.25">
      <c r="A21" s="125">
        <v>16</v>
      </c>
      <c r="B21" s="83" t="s">
        <v>39</v>
      </c>
      <c r="C21" s="84">
        <v>189599</v>
      </c>
      <c r="D21" s="86">
        <v>1769977388</v>
      </c>
      <c r="E21" s="84">
        <f t="shared" si="0"/>
        <v>3111.7910045235822</v>
      </c>
      <c r="F21" s="117" t="s">
        <v>21</v>
      </c>
      <c r="G21" s="126">
        <v>16</v>
      </c>
    </row>
    <row r="22" spans="1:7" ht="20.100000000000001" customHeight="1" x14ac:dyDescent="0.25">
      <c r="A22" s="123">
        <v>17</v>
      </c>
      <c r="B22" s="89" t="s">
        <v>40</v>
      </c>
      <c r="C22" s="90">
        <v>29096</v>
      </c>
      <c r="D22" s="92">
        <v>202575437</v>
      </c>
      <c r="E22" s="90">
        <f t="shared" si="0"/>
        <v>2320.7707474108697</v>
      </c>
      <c r="F22" s="118" t="s">
        <v>22</v>
      </c>
      <c r="G22" s="124">
        <v>17</v>
      </c>
    </row>
    <row r="23" spans="1:7" ht="20.100000000000001" customHeight="1" x14ac:dyDescent="0.25">
      <c r="A23" s="125">
        <v>18</v>
      </c>
      <c r="B23" s="83" t="s">
        <v>41</v>
      </c>
      <c r="C23" s="84">
        <v>209043</v>
      </c>
      <c r="D23" s="86">
        <v>1124712324</v>
      </c>
      <c r="E23" s="84">
        <f t="shared" si="0"/>
        <v>1793.4305764842641</v>
      </c>
      <c r="F23" s="119" t="s">
        <v>23</v>
      </c>
      <c r="G23" s="126">
        <v>18</v>
      </c>
    </row>
    <row r="24" spans="1:7" ht="30" customHeight="1" x14ac:dyDescent="0.25">
      <c r="A24" s="226" t="s">
        <v>3</v>
      </c>
      <c r="B24" s="226"/>
      <c r="C24" s="54">
        <f t="shared" ref="C24:D24" si="1">SUM(C6:C23)</f>
        <v>6332313</v>
      </c>
      <c r="D24" s="101">
        <f t="shared" si="1"/>
        <v>68633015113</v>
      </c>
      <c r="E24" s="175">
        <f>D24/C24/3</f>
        <v>3612.8460018216615</v>
      </c>
      <c r="F24" s="218" t="s">
        <v>2</v>
      </c>
      <c r="G24" s="218"/>
    </row>
    <row r="25" spans="1:7" x14ac:dyDescent="0.25">
      <c r="A25" s="211" t="s">
        <v>112</v>
      </c>
      <c r="B25" s="211"/>
      <c r="C25" s="211"/>
      <c r="D25" s="211"/>
      <c r="E25" s="211"/>
      <c r="F25" s="211"/>
      <c r="G25" s="211"/>
    </row>
  </sheetData>
  <mergeCells count="9">
    <mergeCell ref="A25:G25"/>
    <mergeCell ref="F24:G24"/>
    <mergeCell ref="A24:B24"/>
    <mergeCell ref="A3:G3"/>
    <mergeCell ref="F1:G1"/>
    <mergeCell ref="A1:B1"/>
    <mergeCell ref="A2:G2"/>
    <mergeCell ref="F4:G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0" zoomScaleNormal="70" workbookViewId="0">
      <selection sqref="A1:B1"/>
    </sheetView>
  </sheetViews>
  <sheetFormatPr defaultRowHeight="13.2" x14ac:dyDescent="0.25"/>
  <cols>
    <col min="1" max="1" width="5.6640625" style="1" customWidth="1"/>
    <col min="2" max="2" width="40.6640625" customWidth="1"/>
    <col min="3" max="4" width="25.6640625" customWidth="1"/>
    <col min="5" max="5" width="40.6640625" customWidth="1"/>
    <col min="6" max="6" width="5.6640625" style="1" customWidth="1"/>
    <col min="7" max="7" width="9.109375" customWidth="1"/>
  </cols>
  <sheetData>
    <row r="1" spans="1:8" ht="21" x14ac:dyDescent="0.6">
      <c r="A1" s="223" t="s">
        <v>93</v>
      </c>
      <c r="B1" s="225"/>
      <c r="C1" s="174"/>
      <c r="D1" s="174"/>
      <c r="E1" s="212" t="s">
        <v>92</v>
      </c>
      <c r="F1" s="214"/>
    </row>
    <row r="2" spans="1:8" ht="30" customHeight="1" x14ac:dyDescent="0.25">
      <c r="A2" s="197" t="s">
        <v>94</v>
      </c>
      <c r="B2" s="198"/>
      <c r="C2" s="198"/>
      <c r="D2" s="198"/>
      <c r="E2" s="198"/>
      <c r="F2" s="199"/>
      <c r="G2" s="3"/>
    </row>
    <row r="3" spans="1:8" ht="30" customHeight="1" x14ac:dyDescent="0.25">
      <c r="A3" s="215" t="s">
        <v>113</v>
      </c>
      <c r="B3" s="216"/>
      <c r="C3" s="216"/>
      <c r="D3" s="216"/>
      <c r="E3" s="216"/>
      <c r="F3" s="217"/>
      <c r="G3" s="3"/>
      <c r="H3" s="3"/>
    </row>
    <row r="4" spans="1:8" ht="24.9" customHeight="1" x14ac:dyDescent="0.25">
      <c r="A4" s="226" t="s">
        <v>4</v>
      </c>
      <c r="B4" s="226"/>
      <c r="C4" s="121" t="s">
        <v>44</v>
      </c>
      <c r="D4" s="121" t="s">
        <v>45</v>
      </c>
      <c r="E4" s="218" t="s">
        <v>1</v>
      </c>
      <c r="F4" s="203"/>
    </row>
    <row r="5" spans="1:8" ht="24.9" customHeight="1" x14ac:dyDescent="0.25">
      <c r="A5" s="226"/>
      <c r="B5" s="226"/>
      <c r="C5" s="74" t="s">
        <v>5</v>
      </c>
      <c r="D5" s="74" t="s">
        <v>6</v>
      </c>
      <c r="E5" s="249"/>
      <c r="F5" s="189"/>
    </row>
    <row r="6" spans="1:8" ht="20.100000000000001" customHeight="1" x14ac:dyDescent="0.25">
      <c r="A6" s="123">
        <v>1</v>
      </c>
      <c r="B6" s="89" t="s">
        <v>24</v>
      </c>
      <c r="C6" s="90">
        <v>9080511234</v>
      </c>
      <c r="D6" s="90">
        <v>23548871433</v>
      </c>
      <c r="E6" s="105" t="s">
        <v>7</v>
      </c>
      <c r="F6" s="179">
        <v>1</v>
      </c>
    </row>
    <row r="7" spans="1:8" ht="20.100000000000001" customHeight="1" x14ac:dyDescent="0.25">
      <c r="A7" s="125">
        <v>2</v>
      </c>
      <c r="B7" s="83" t="s">
        <v>25</v>
      </c>
      <c r="C7" s="84">
        <v>35606743172</v>
      </c>
      <c r="D7" s="84">
        <v>215876093298</v>
      </c>
      <c r="E7" s="106" t="s">
        <v>8</v>
      </c>
      <c r="F7" s="180">
        <v>2</v>
      </c>
    </row>
    <row r="8" spans="1:8" ht="20.100000000000001" customHeight="1" x14ac:dyDescent="0.25">
      <c r="A8" s="123">
        <v>3</v>
      </c>
      <c r="B8" s="89" t="s">
        <v>26</v>
      </c>
      <c r="C8" s="90">
        <v>82101223476</v>
      </c>
      <c r="D8" s="90">
        <v>165908622223</v>
      </c>
      <c r="E8" s="105" t="s">
        <v>9</v>
      </c>
      <c r="F8" s="179">
        <v>3</v>
      </c>
    </row>
    <row r="9" spans="1:8" ht="20.100000000000001" customHeight="1" x14ac:dyDescent="0.25">
      <c r="A9" s="125">
        <v>4</v>
      </c>
      <c r="B9" s="83" t="s">
        <v>27</v>
      </c>
      <c r="C9" s="84">
        <v>8412008399</v>
      </c>
      <c r="D9" s="84">
        <v>13921667124</v>
      </c>
      <c r="E9" s="107" t="s">
        <v>10</v>
      </c>
      <c r="F9" s="180">
        <v>4</v>
      </c>
    </row>
    <row r="10" spans="1:8" ht="20.100000000000001" customHeight="1" x14ac:dyDescent="0.25">
      <c r="A10" s="123">
        <v>5</v>
      </c>
      <c r="B10" s="89" t="s">
        <v>28</v>
      </c>
      <c r="C10" s="90">
        <v>999072347</v>
      </c>
      <c r="D10" s="90">
        <v>2388098372</v>
      </c>
      <c r="E10" s="108" t="s">
        <v>11</v>
      </c>
      <c r="F10" s="179">
        <v>5</v>
      </c>
    </row>
    <row r="11" spans="1:8" ht="20.100000000000001" customHeight="1" x14ac:dyDescent="0.25">
      <c r="A11" s="125">
        <v>6</v>
      </c>
      <c r="B11" s="83" t="s">
        <v>29</v>
      </c>
      <c r="C11" s="84">
        <v>21777068219</v>
      </c>
      <c r="D11" s="84">
        <v>50600874329</v>
      </c>
      <c r="E11" s="109" t="s">
        <v>12</v>
      </c>
      <c r="F11" s="180">
        <v>6</v>
      </c>
    </row>
    <row r="12" spans="1:8" ht="20.100000000000001" customHeight="1" x14ac:dyDescent="0.25">
      <c r="A12" s="123">
        <v>7</v>
      </c>
      <c r="B12" s="89" t="s">
        <v>30</v>
      </c>
      <c r="C12" s="90">
        <v>85961212324</v>
      </c>
      <c r="D12" s="90">
        <v>148965403456</v>
      </c>
      <c r="E12" s="105" t="s">
        <v>13</v>
      </c>
      <c r="F12" s="179">
        <v>7</v>
      </c>
    </row>
    <row r="13" spans="1:8" ht="20.100000000000001" customHeight="1" x14ac:dyDescent="0.25">
      <c r="A13" s="125">
        <v>8</v>
      </c>
      <c r="B13" s="83" t="s">
        <v>31</v>
      </c>
      <c r="C13" s="84">
        <v>15565500128</v>
      </c>
      <c r="D13" s="84">
        <v>33768769422</v>
      </c>
      <c r="E13" s="110" t="s">
        <v>14</v>
      </c>
      <c r="F13" s="180">
        <v>8</v>
      </c>
    </row>
    <row r="14" spans="1:8" ht="20.100000000000001" customHeight="1" x14ac:dyDescent="0.25">
      <c r="A14" s="123">
        <v>9</v>
      </c>
      <c r="B14" s="89" t="s">
        <v>32</v>
      </c>
      <c r="C14" s="90">
        <v>12153576223</v>
      </c>
      <c r="D14" s="90">
        <v>18787987318</v>
      </c>
      <c r="E14" s="105" t="s">
        <v>15</v>
      </c>
      <c r="F14" s="179">
        <v>9</v>
      </c>
    </row>
    <row r="15" spans="1:8" ht="20.100000000000001" customHeight="1" x14ac:dyDescent="0.25">
      <c r="A15" s="125">
        <v>10</v>
      </c>
      <c r="B15" s="83" t="s">
        <v>33</v>
      </c>
      <c r="C15" s="84">
        <v>17757443478</v>
      </c>
      <c r="D15" s="84">
        <v>41780112116</v>
      </c>
      <c r="E15" s="111" t="s">
        <v>16</v>
      </c>
      <c r="F15" s="180">
        <v>10</v>
      </c>
    </row>
    <row r="16" spans="1:8" ht="20.100000000000001" customHeight="1" x14ac:dyDescent="0.25">
      <c r="A16" s="123">
        <v>11</v>
      </c>
      <c r="B16" s="89" t="s">
        <v>34</v>
      </c>
      <c r="C16" s="90">
        <v>12809765451</v>
      </c>
      <c r="D16" s="90">
        <v>44098709147</v>
      </c>
      <c r="E16" s="112" t="s">
        <v>17</v>
      </c>
      <c r="F16" s="179">
        <v>11</v>
      </c>
    </row>
    <row r="17" spans="1:6" ht="20.100000000000001" customHeight="1" x14ac:dyDescent="0.25">
      <c r="A17" s="125">
        <v>12</v>
      </c>
      <c r="B17" s="83" t="s">
        <v>35</v>
      </c>
      <c r="C17" s="84">
        <v>1442338349</v>
      </c>
      <c r="D17" s="84">
        <v>4477659326</v>
      </c>
      <c r="E17" s="113" t="s">
        <v>18</v>
      </c>
      <c r="F17" s="180">
        <v>12</v>
      </c>
    </row>
    <row r="18" spans="1:6" ht="20.100000000000001" customHeight="1" x14ac:dyDescent="0.25">
      <c r="A18" s="123">
        <v>13</v>
      </c>
      <c r="B18" s="89" t="s">
        <v>36</v>
      </c>
      <c r="C18" s="90">
        <v>3866765214</v>
      </c>
      <c r="D18" s="90">
        <v>7687533286</v>
      </c>
      <c r="E18" s="114" t="s">
        <v>19</v>
      </c>
      <c r="F18" s="179">
        <v>13</v>
      </c>
    </row>
    <row r="19" spans="1:6" ht="20.100000000000001" customHeight="1" x14ac:dyDescent="0.25">
      <c r="A19" s="125">
        <v>14</v>
      </c>
      <c r="B19" s="83" t="s">
        <v>37</v>
      </c>
      <c r="C19" s="84">
        <v>6980007178</v>
      </c>
      <c r="D19" s="84">
        <v>13298090279</v>
      </c>
      <c r="E19" s="115" t="s">
        <v>20</v>
      </c>
      <c r="F19" s="180">
        <v>14</v>
      </c>
    </row>
    <row r="20" spans="1:6" ht="20.100000000000001" customHeight="1" x14ac:dyDescent="0.25">
      <c r="A20" s="123">
        <v>15</v>
      </c>
      <c r="B20" s="89" t="s">
        <v>38</v>
      </c>
      <c r="C20" s="90">
        <v>2418871231</v>
      </c>
      <c r="D20" s="90">
        <v>4708765321</v>
      </c>
      <c r="E20" s="116" t="s">
        <v>0</v>
      </c>
      <c r="F20" s="179">
        <v>15</v>
      </c>
    </row>
    <row r="21" spans="1:6" ht="20.100000000000001" customHeight="1" x14ac:dyDescent="0.25">
      <c r="A21" s="125">
        <v>16</v>
      </c>
      <c r="B21" s="83" t="s">
        <v>39</v>
      </c>
      <c r="C21" s="84">
        <v>3971010484</v>
      </c>
      <c r="D21" s="84">
        <v>10978095369</v>
      </c>
      <c r="E21" s="117" t="s">
        <v>21</v>
      </c>
      <c r="F21" s="180">
        <v>16</v>
      </c>
    </row>
    <row r="22" spans="1:6" ht="20.100000000000001" customHeight="1" x14ac:dyDescent="0.25">
      <c r="A22" s="123">
        <v>17</v>
      </c>
      <c r="B22" s="89" t="s">
        <v>40</v>
      </c>
      <c r="C22" s="90">
        <v>701234411</v>
      </c>
      <c r="D22" s="90">
        <v>1988760223</v>
      </c>
      <c r="E22" s="118" t="s">
        <v>22</v>
      </c>
      <c r="F22" s="179">
        <v>17</v>
      </c>
    </row>
    <row r="23" spans="1:6" ht="20.100000000000001" customHeight="1" x14ac:dyDescent="0.25">
      <c r="A23" s="125">
        <v>18</v>
      </c>
      <c r="B23" s="83" t="s">
        <v>41</v>
      </c>
      <c r="C23" s="84">
        <v>2224121342</v>
      </c>
      <c r="D23" s="84">
        <v>4333656236</v>
      </c>
      <c r="E23" s="119" t="s">
        <v>23</v>
      </c>
      <c r="F23" s="180">
        <v>18</v>
      </c>
    </row>
    <row r="24" spans="1:6" ht="36.75" customHeight="1" x14ac:dyDescent="0.25">
      <c r="A24" s="226" t="s">
        <v>3</v>
      </c>
      <c r="B24" s="226"/>
      <c r="C24" s="54">
        <f t="shared" ref="C24" si="0">SUM(C6:C23)</f>
        <v>323828472660</v>
      </c>
      <c r="D24" s="54">
        <f>SUM(D6:D23)</f>
        <v>807117768278</v>
      </c>
      <c r="E24" s="218" t="s">
        <v>2</v>
      </c>
      <c r="F24" s="218"/>
    </row>
    <row r="25" spans="1:6" x14ac:dyDescent="0.25">
      <c r="A25" s="211" t="s">
        <v>112</v>
      </c>
      <c r="B25" s="211"/>
      <c r="C25" s="211"/>
      <c r="D25" s="211"/>
      <c r="E25" s="211"/>
      <c r="F25" s="211"/>
    </row>
  </sheetData>
  <mergeCells count="9">
    <mergeCell ref="A25:F25"/>
    <mergeCell ref="E24:F24"/>
    <mergeCell ref="A24:B24"/>
    <mergeCell ref="E1:F1"/>
    <mergeCell ref="A2:F2"/>
    <mergeCell ref="A3:F3"/>
    <mergeCell ref="A1:B1"/>
    <mergeCell ref="E4:F5"/>
    <mergeCell ref="A4:B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اEstablishments</vt:lpstr>
      <vt:lpstr>Saudis</vt:lpstr>
      <vt:lpstr>Non-Saudis</vt:lpstr>
      <vt:lpstr>Employees</vt:lpstr>
      <vt:lpstr>Male employees</vt:lpstr>
      <vt:lpstr>Female employees</vt:lpstr>
      <vt:lpstr>Average compensations</vt:lpstr>
      <vt:lpstr>Expenses and Revenues</vt:lpstr>
      <vt:lpstr>Operation Surplus</vt:lpstr>
      <vt:lpstr>Productivity Rate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سارة الدريهم</cp:lastModifiedBy>
  <cp:lastPrinted>2018-05-03T07:41:26Z</cp:lastPrinted>
  <dcterms:created xsi:type="dcterms:W3CDTF">2013-09-02T09:54:48Z</dcterms:created>
  <dcterms:modified xsi:type="dcterms:W3CDTF">2018-07-23T10:16:30Z</dcterms:modified>
</cp:coreProperties>
</file>