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3.xml" ContentType="application/vnd.openxmlformats-officedocument.themeOverrid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1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الموقع الخاص بالهيئه\2018\إحصاءات السياحه\مجلد جديد\"/>
    </mc:Choice>
  </mc:AlternateContent>
  <xr:revisionPtr revIDLastSave="0" documentId="13_ncr:1_{3030CF56-3B67-4ECD-B028-302133BFA445}" xr6:coauthVersionLast="40" xr6:coauthVersionMax="40" xr10:uidLastSave="{00000000-0000-0000-0000-000000000000}"/>
  <bookViews>
    <workbookView xWindow="-120" yWindow="-120" windowWidth="29040" windowHeight="15840" firstSheet="50" activeTab="59" xr2:uid="{00000000-000D-0000-FFFF-FFFF00000000}"/>
  </bookViews>
  <sheets>
    <sheet name="Contents" sheetId="68" r:id="rId1"/>
    <sheet name="Table No. 1" sheetId="1" r:id="rId2"/>
    <sheet name="Table No. 2" sheetId="2" r:id="rId3"/>
    <sheet name="Table No. 3" sheetId="3" r:id="rId4"/>
    <sheet name="Table No. 4" sheetId="4" r:id="rId5"/>
    <sheet name="Table No. 5" sheetId="5" r:id="rId6"/>
    <sheet name="Table No. 6" sheetId="50" r:id="rId7"/>
    <sheet name="Table No. 7" sheetId="51" r:id="rId8"/>
    <sheet name="Table No. 8" sheetId="70" r:id="rId9"/>
    <sheet name="Table No. 9" sheetId="71" r:id="rId10"/>
    <sheet name="Table No. 10" sheetId="6" r:id="rId11"/>
    <sheet name="Table No. 11" sheetId="8" r:id="rId12"/>
    <sheet name="Table No. 12" sheetId="7" r:id="rId13"/>
    <sheet name="Table No. 13" sheetId="9" r:id="rId14"/>
    <sheet name="Table No. 14" sheetId="10" r:id="rId15"/>
    <sheet name="Table No. 15" sheetId="11" r:id="rId16"/>
    <sheet name="Table No. 16" sheetId="12" r:id="rId17"/>
    <sheet name="Table No. 17" sheetId="53" r:id="rId18"/>
    <sheet name="Table No. 18" sheetId="32" r:id="rId19"/>
    <sheet name="Table No. 19" sheetId="31" r:id="rId20"/>
    <sheet name="Table No. 20" sheetId="33" r:id="rId21"/>
    <sheet name="Table No. 21" sheetId="54" r:id="rId22"/>
    <sheet name="Table No. 22" sheetId="58" r:id="rId23"/>
    <sheet name="Table No. 23" sheetId="35" r:id="rId24"/>
    <sheet name="Table No. 24" sheetId="43" r:id="rId25"/>
    <sheet name="Table No. 25" sheetId="44" r:id="rId26"/>
    <sheet name="Table No. 26" sheetId="45" r:id="rId27"/>
    <sheet name="Table No. 27" sheetId="46" r:id="rId28"/>
    <sheet name="Table No. 28" sheetId="48" r:id="rId29"/>
    <sheet name="Table No. 29" sheetId="36" r:id="rId30"/>
    <sheet name="Table No. 30" sheetId="55" r:id="rId31"/>
    <sheet name="Figure (1)" sheetId="13" r:id="rId32"/>
    <sheet name="Figure (2)" sheetId="14" r:id="rId33"/>
    <sheet name="Figure (3)" sheetId="15" r:id="rId34"/>
    <sheet name="Figure (4)" sheetId="16" r:id="rId35"/>
    <sheet name="Figure (5)" sheetId="66" r:id="rId36"/>
    <sheet name="Figure (6)" sheetId="19" r:id="rId37"/>
    <sheet name="Figure (7)" sheetId="20" r:id="rId38"/>
    <sheet name="Figure (8)" sheetId="21" r:id="rId39"/>
    <sheet name="Figure (9&amp;10)" sheetId="69" r:id="rId40"/>
    <sheet name="Figure (11)" sheetId="22" r:id="rId41"/>
    <sheet name="Figure (12)" sheetId="67" r:id="rId42"/>
    <sheet name="Figure (13)" sheetId="24" r:id="rId43"/>
    <sheet name="Figure (14)" sheetId="25" r:id="rId44"/>
    <sheet name="Figure (15)" sheetId="26" r:id="rId45"/>
    <sheet name="Figure (16)" sheetId="27" r:id="rId46"/>
    <sheet name="Figure (17)" sheetId="28" r:id="rId47"/>
    <sheet name="Figure (18)" sheetId="29" r:id="rId48"/>
    <sheet name="Figure (19)" sheetId="38" r:id="rId49"/>
    <sheet name="Figure (20)" sheetId="39" r:id="rId50"/>
    <sheet name="Figure (21)" sheetId="40" r:id="rId51"/>
    <sheet name="Figure (22)" sheetId="56" r:id="rId52"/>
    <sheet name="Figure (23&amp;24)" sheetId="37" r:id="rId53"/>
    <sheet name="Figure (25)" sheetId="60" r:id="rId54"/>
    <sheet name="Figure (26)" sheetId="61" r:id="rId55"/>
    <sheet name="Figure (27)" sheetId="62" r:id="rId56"/>
    <sheet name="Figure (28)" sheetId="63" r:id="rId57"/>
    <sheet name="Figure (29)" sheetId="64" r:id="rId58"/>
    <sheet name="Figure (30)" sheetId="30" r:id="rId59"/>
    <sheet name="Figure (31)" sheetId="59" r:id="rId60"/>
  </sheets>
  <externalReferences>
    <externalReference r:id="rId61"/>
    <externalReference r:id="rId62"/>
    <externalReference r:id="rId63"/>
    <externalReference r:id="rId6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3" l="1"/>
  <c r="C5" i="61"/>
  <c r="C6" i="61"/>
  <c r="C7" i="61"/>
  <c r="C8" i="61"/>
  <c r="C9" i="61"/>
  <c r="C10" i="61"/>
  <c r="C11" i="61"/>
  <c r="C12" i="61"/>
  <c r="C13" i="61"/>
  <c r="C14" i="61"/>
  <c r="C15" i="61"/>
  <c r="D15" i="20" l="1"/>
  <c r="E15" i="20"/>
  <c r="D14" i="20"/>
  <c r="E14" i="20"/>
  <c r="D13" i="20"/>
  <c r="E13" i="20"/>
  <c r="D12" i="20"/>
  <c r="E12" i="20"/>
  <c r="D11" i="20"/>
  <c r="E11" i="20"/>
  <c r="D10" i="20"/>
  <c r="E10" i="20"/>
  <c r="D9" i="20"/>
  <c r="E9" i="20"/>
  <c r="D8" i="20"/>
  <c r="E8" i="20"/>
  <c r="D7" i="20"/>
  <c r="E7" i="20"/>
  <c r="D6" i="20"/>
  <c r="E6" i="20"/>
  <c r="D5" i="20"/>
  <c r="E5" i="20"/>
  <c r="C5" i="66"/>
  <c r="D5" i="66"/>
  <c r="E5" i="66"/>
  <c r="F5" i="66"/>
  <c r="C6" i="66"/>
  <c r="D6" i="66"/>
  <c r="E6" i="66"/>
  <c r="F6" i="66"/>
  <c r="C7" i="66"/>
  <c r="D7" i="66"/>
  <c r="E7" i="66"/>
  <c r="F7" i="66"/>
  <c r="C8" i="66"/>
  <c r="D8" i="66"/>
  <c r="E8" i="66"/>
  <c r="F8" i="66"/>
  <c r="C9" i="66"/>
  <c r="D9" i="66"/>
  <c r="E9" i="66"/>
  <c r="F9" i="66"/>
  <c r="C10" i="66"/>
  <c r="D10" i="66"/>
  <c r="E10" i="66"/>
  <c r="F10" i="66"/>
  <c r="C11" i="66"/>
  <c r="D11" i="66"/>
  <c r="E11" i="66"/>
  <c r="F11" i="66"/>
  <c r="C12" i="66"/>
  <c r="D12" i="66"/>
  <c r="E12" i="66"/>
  <c r="F12" i="66"/>
  <c r="C13" i="66"/>
  <c r="D13" i="66"/>
  <c r="E13" i="66"/>
  <c r="F13" i="66"/>
  <c r="C14" i="66"/>
  <c r="D14" i="66"/>
  <c r="E14" i="66"/>
  <c r="F14" i="66"/>
  <c r="C15" i="66"/>
  <c r="D15" i="66"/>
  <c r="E15" i="66"/>
  <c r="F15" i="66"/>
  <c r="C16" i="66"/>
  <c r="D16" i="66"/>
  <c r="E16" i="66"/>
  <c r="F16" i="66"/>
  <c r="G16" i="66" l="1"/>
  <c r="F5" i="16"/>
  <c r="E5" i="16"/>
  <c r="D5" i="16"/>
  <c r="C5" i="16"/>
  <c r="C15" i="15"/>
  <c r="C14" i="15"/>
  <c r="C13" i="15"/>
  <c r="C12" i="15"/>
  <c r="C11" i="15"/>
  <c r="C10" i="15"/>
  <c r="C9" i="15"/>
  <c r="C8" i="15"/>
  <c r="C7" i="15"/>
  <c r="C6" i="15"/>
  <c r="C5" i="15"/>
  <c r="C16" i="15" s="1"/>
  <c r="F5" i="14"/>
  <c r="E5" i="14"/>
  <c r="D5" i="14"/>
  <c r="C5" i="14"/>
  <c r="G5" i="14" s="1"/>
  <c r="C15" i="13"/>
  <c r="C14" i="13"/>
  <c r="C13" i="13"/>
  <c r="C12" i="13"/>
  <c r="C11" i="13"/>
  <c r="C10" i="13"/>
  <c r="C9" i="13"/>
  <c r="C8" i="13"/>
  <c r="C7" i="13"/>
  <c r="C6" i="13"/>
  <c r="C5" i="13"/>
  <c r="C16" i="13" l="1"/>
  <c r="G5" i="16"/>
  <c r="D16" i="25"/>
  <c r="C16" i="25"/>
  <c r="E16" i="25" s="1"/>
  <c r="D15" i="25"/>
  <c r="C15" i="25"/>
  <c r="D14" i="25"/>
  <c r="C14" i="25"/>
  <c r="E14" i="25" s="1"/>
  <c r="D13" i="25"/>
  <c r="C13" i="25"/>
  <c r="D12" i="25"/>
  <c r="C12" i="25"/>
  <c r="D11" i="25"/>
  <c r="C11" i="25"/>
  <c r="D10" i="25"/>
  <c r="C10" i="25"/>
  <c r="D9" i="25"/>
  <c r="C9" i="25"/>
  <c r="D8" i="25"/>
  <c r="C8" i="25"/>
  <c r="D7" i="25"/>
  <c r="C7" i="25"/>
  <c r="D6" i="25"/>
  <c r="C6" i="25"/>
  <c r="E9" i="25" l="1"/>
  <c r="E13" i="25"/>
  <c r="E8" i="25"/>
  <c r="E6" i="25"/>
  <c r="E12" i="25"/>
  <c r="E7" i="25"/>
  <c r="E11" i="25"/>
  <c r="D17" i="25"/>
  <c r="E10" i="25"/>
  <c r="E15" i="25"/>
  <c r="C17" i="25"/>
  <c r="G19" i="70"/>
  <c r="F19" i="70"/>
  <c r="E19" i="70"/>
  <c r="D19" i="70"/>
  <c r="C19" i="70"/>
  <c r="H18" i="70"/>
  <c r="H17" i="70"/>
  <c r="H16" i="70"/>
  <c r="H15" i="70"/>
  <c r="H14" i="70"/>
  <c r="H13" i="70"/>
  <c r="H12" i="70"/>
  <c r="H11" i="70"/>
  <c r="H10" i="70"/>
  <c r="H9" i="70"/>
  <c r="H8" i="70"/>
  <c r="E17" i="25" l="1"/>
  <c r="H19" i="70"/>
  <c r="C7" i="50"/>
  <c r="D7" i="50"/>
  <c r="E7" i="50"/>
  <c r="F7" i="50"/>
  <c r="F8" i="50"/>
  <c r="C9" i="50"/>
  <c r="D9" i="50"/>
  <c r="E9" i="50"/>
  <c r="F9" i="50"/>
  <c r="C10" i="50"/>
  <c r="D10" i="50"/>
  <c r="F11" i="50"/>
  <c r="C12" i="50"/>
  <c r="D12" i="50"/>
  <c r="E12" i="50"/>
  <c r="F12" i="50"/>
  <c r="C13" i="50"/>
  <c r="D13" i="50"/>
  <c r="E13" i="50"/>
  <c r="F13" i="50"/>
  <c r="C14" i="50"/>
  <c r="D14" i="50"/>
  <c r="C15" i="50"/>
  <c r="D15" i="50"/>
  <c r="E15" i="50"/>
  <c r="C16" i="50"/>
  <c r="D16" i="50"/>
  <c r="E16" i="50"/>
  <c r="D6" i="50"/>
  <c r="E6" i="50"/>
  <c r="F6" i="50"/>
  <c r="C6" i="50"/>
  <c r="D10" i="64" l="1"/>
  <c r="D6" i="30" l="1"/>
  <c r="C6" i="30"/>
  <c r="D7" i="30"/>
  <c r="C7" i="30"/>
  <c r="D8" i="30"/>
  <c r="C8" i="30"/>
  <c r="D9" i="30"/>
  <c r="C9" i="30"/>
  <c r="D10" i="30"/>
  <c r="C10" i="30"/>
  <c r="D11" i="30"/>
  <c r="C11" i="30"/>
  <c r="D12" i="30"/>
  <c r="C12" i="30"/>
  <c r="D13" i="30"/>
  <c r="C13" i="30"/>
  <c r="D14" i="30"/>
  <c r="C14" i="30"/>
  <c r="D15" i="30"/>
  <c r="C15" i="30"/>
  <c r="D16" i="30"/>
  <c r="C16" i="30"/>
  <c r="D17" i="30"/>
  <c r="C17" i="30"/>
  <c r="D18" i="30"/>
  <c r="C18" i="30"/>
  <c r="D19" i="30"/>
  <c r="C19" i="30"/>
  <c r="C5" i="30"/>
  <c r="D5" i="30"/>
  <c r="D7" i="64"/>
  <c r="C7" i="64"/>
  <c r="D8" i="64"/>
  <c r="C8" i="64"/>
  <c r="D9" i="64"/>
  <c r="C9" i="64"/>
  <c r="C10" i="64"/>
  <c r="D11" i="64"/>
  <c r="C11" i="64"/>
  <c r="D12" i="64"/>
  <c r="C12" i="64"/>
  <c r="D13" i="64"/>
  <c r="C13" i="64"/>
  <c r="D14" i="64"/>
  <c r="C14" i="64"/>
  <c r="D15" i="64"/>
  <c r="C15" i="64"/>
  <c r="D16" i="64"/>
  <c r="C16" i="64"/>
  <c r="C6" i="64"/>
  <c r="D6" i="64"/>
  <c r="C8" i="63"/>
  <c r="D8" i="63"/>
  <c r="E8" i="63"/>
  <c r="C9" i="63"/>
  <c r="D9" i="63"/>
  <c r="E9" i="63"/>
  <c r="C10" i="63"/>
  <c r="D10" i="63"/>
  <c r="E10" i="63"/>
  <c r="C11" i="63"/>
  <c r="D11" i="63"/>
  <c r="E11" i="63"/>
  <c r="C12" i="63"/>
  <c r="D12" i="63"/>
  <c r="E12" i="63"/>
  <c r="C13" i="63"/>
  <c r="D13" i="63"/>
  <c r="E13" i="63"/>
  <c r="C14" i="63"/>
  <c r="D14" i="63"/>
  <c r="E14" i="63"/>
  <c r="C15" i="63"/>
  <c r="D15" i="63"/>
  <c r="E15" i="63"/>
  <c r="C16" i="63"/>
  <c r="D16" i="63"/>
  <c r="E16" i="63"/>
  <c r="C17" i="63"/>
  <c r="D17" i="63"/>
  <c r="E17" i="63"/>
  <c r="E7" i="63"/>
  <c r="C7" i="63"/>
  <c r="D7" i="62"/>
  <c r="C7" i="62"/>
  <c r="D8" i="62"/>
  <c r="C8" i="62"/>
  <c r="D9" i="62"/>
  <c r="C9" i="62"/>
  <c r="D10" i="62"/>
  <c r="C10" i="62"/>
  <c r="D11" i="62"/>
  <c r="C11" i="62"/>
  <c r="D12" i="62"/>
  <c r="C12" i="62"/>
  <c r="D13" i="62"/>
  <c r="C13" i="62"/>
  <c r="D14" i="62"/>
  <c r="C14" i="62"/>
  <c r="D15" i="62"/>
  <c r="C15" i="62"/>
  <c r="D16" i="62"/>
  <c r="C16" i="62"/>
  <c r="C6" i="62"/>
  <c r="D6" i="62"/>
  <c r="D6" i="61"/>
  <c r="D7" i="61"/>
  <c r="D8" i="61"/>
  <c r="D9" i="61"/>
  <c r="D10" i="61"/>
  <c r="D11" i="61"/>
  <c r="D12" i="61"/>
  <c r="D13" i="61"/>
  <c r="D14" i="61"/>
  <c r="D15" i="61"/>
  <c r="D5" i="61"/>
  <c r="D5" i="60"/>
  <c r="C5" i="60"/>
  <c r="D6" i="60"/>
  <c r="C6" i="60"/>
  <c r="D7" i="60"/>
  <c r="C7" i="60"/>
  <c r="D8" i="60"/>
  <c r="C8" i="60"/>
  <c r="D9" i="60"/>
  <c r="C9" i="60"/>
  <c r="D10" i="60"/>
  <c r="C10" i="60"/>
  <c r="D11" i="60"/>
  <c r="C11" i="60"/>
  <c r="D12" i="60"/>
  <c r="C12" i="60"/>
  <c r="D13" i="60"/>
  <c r="C13" i="60"/>
  <c r="D14" i="60"/>
  <c r="C14" i="60"/>
  <c r="C4" i="60"/>
  <c r="D4" i="60"/>
  <c r="C7" i="39" l="1"/>
  <c r="D7" i="39"/>
  <c r="E7" i="39"/>
  <c r="F7" i="39"/>
  <c r="G7" i="39"/>
  <c r="H7" i="39"/>
  <c r="I7" i="39"/>
  <c r="J7" i="39"/>
  <c r="K7" i="39"/>
  <c r="L7" i="39"/>
  <c r="M7" i="39"/>
  <c r="N7" i="39"/>
  <c r="O7" i="39"/>
  <c r="C8" i="39"/>
  <c r="D8" i="39"/>
  <c r="E8" i="39"/>
  <c r="F8" i="39"/>
  <c r="G8" i="39"/>
  <c r="H8" i="39"/>
  <c r="I8" i="39"/>
  <c r="J8" i="39"/>
  <c r="K8" i="39"/>
  <c r="L8" i="39"/>
  <c r="M8" i="39"/>
  <c r="N8" i="39"/>
  <c r="O8" i="39"/>
  <c r="D6" i="39"/>
  <c r="E6" i="39"/>
  <c r="F6" i="39"/>
  <c r="G6" i="39"/>
  <c r="H6" i="39"/>
  <c r="I6" i="39"/>
  <c r="J6" i="39"/>
  <c r="K6" i="39"/>
  <c r="L6" i="39"/>
  <c r="M6" i="39"/>
  <c r="N6" i="39"/>
  <c r="O6" i="39"/>
  <c r="C6" i="39"/>
  <c r="C7" i="38"/>
  <c r="D7" i="38"/>
  <c r="E7" i="38"/>
  <c r="F7" i="38"/>
  <c r="G7" i="38"/>
  <c r="H7" i="38"/>
  <c r="I7" i="38"/>
  <c r="J7" i="38"/>
  <c r="K7" i="38"/>
  <c r="L7" i="38"/>
  <c r="M7" i="38"/>
  <c r="N7" i="38"/>
  <c r="O7" i="38"/>
  <c r="C8" i="38"/>
  <c r="D8" i="38"/>
  <c r="E8" i="38"/>
  <c r="F8" i="38"/>
  <c r="G8" i="38"/>
  <c r="H8" i="38"/>
  <c r="I8" i="38"/>
  <c r="J8" i="38"/>
  <c r="K8" i="38"/>
  <c r="L8" i="38"/>
  <c r="M8" i="38"/>
  <c r="N8" i="38"/>
  <c r="O8" i="38"/>
  <c r="D6" i="38"/>
  <c r="E6" i="38"/>
  <c r="F6" i="38"/>
  <c r="G6" i="38"/>
  <c r="H6" i="38"/>
  <c r="I6" i="38"/>
  <c r="J6" i="38"/>
  <c r="K6" i="38"/>
  <c r="L6" i="38"/>
  <c r="M6" i="38"/>
  <c r="N6" i="38"/>
  <c r="O6" i="38"/>
  <c r="C6" i="38"/>
  <c r="C7" i="56" l="1"/>
  <c r="D7" i="56"/>
  <c r="E7" i="56"/>
  <c r="F7" i="56"/>
  <c r="G7" i="56"/>
  <c r="H7" i="56"/>
  <c r="I7" i="56"/>
  <c r="J7" i="56"/>
  <c r="K7" i="56"/>
  <c r="L7" i="56"/>
  <c r="M7" i="56"/>
  <c r="N7" i="56"/>
  <c r="O7" i="56"/>
  <c r="C8" i="56"/>
  <c r="D8" i="56"/>
  <c r="E8" i="56"/>
  <c r="F8" i="56"/>
  <c r="G8" i="56"/>
  <c r="H8" i="56"/>
  <c r="I8" i="56"/>
  <c r="J8" i="56"/>
  <c r="K8" i="56"/>
  <c r="L8" i="56"/>
  <c r="M8" i="56"/>
  <c r="N8" i="56"/>
  <c r="O8" i="56"/>
  <c r="D6" i="56"/>
  <c r="E6" i="56"/>
  <c r="F6" i="56"/>
  <c r="G6" i="56"/>
  <c r="H6" i="56"/>
  <c r="I6" i="56"/>
  <c r="J6" i="56"/>
  <c r="K6" i="56"/>
  <c r="L6" i="56"/>
  <c r="M6" i="56"/>
  <c r="N6" i="56"/>
  <c r="O6" i="56"/>
  <c r="C6" i="56"/>
  <c r="C8" i="40"/>
  <c r="D8" i="40"/>
  <c r="E8" i="40"/>
  <c r="F8" i="40"/>
  <c r="G8" i="40"/>
  <c r="H8" i="40"/>
  <c r="I8" i="40"/>
  <c r="J8" i="40"/>
  <c r="K8" i="40"/>
  <c r="L8" i="40"/>
  <c r="M8" i="40"/>
  <c r="N8" i="40"/>
  <c r="O8" i="40"/>
  <c r="C9" i="40"/>
  <c r="D9" i="40"/>
  <c r="E9" i="40"/>
  <c r="F9" i="40"/>
  <c r="G9" i="40"/>
  <c r="H9" i="40"/>
  <c r="I9" i="40"/>
  <c r="J9" i="40"/>
  <c r="K9" i="40"/>
  <c r="L9" i="40"/>
  <c r="M9" i="40"/>
  <c r="N9" i="40"/>
  <c r="O9" i="40"/>
  <c r="D7" i="40"/>
  <c r="E7" i="40"/>
  <c r="F7" i="40"/>
  <c r="G7" i="40"/>
  <c r="H7" i="40"/>
  <c r="I7" i="40"/>
  <c r="J7" i="40"/>
  <c r="K7" i="40"/>
  <c r="L7" i="40"/>
  <c r="M7" i="40"/>
  <c r="N7" i="40"/>
  <c r="O7" i="40"/>
  <c r="C7" i="40"/>
  <c r="C7" i="29" l="1"/>
  <c r="D7" i="29"/>
  <c r="E7" i="29"/>
  <c r="F7" i="29"/>
  <c r="C8" i="29"/>
  <c r="D8" i="29"/>
  <c r="E8" i="29"/>
  <c r="F8" i="29"/>
  <c r="C9" i="29"/>
  <c r="D9" i="29"/>
  <c r="E9" i="29"/>
  <c r="F9" i="29"/>
  <c r="C10" i="29"/>
  <c r="D10" i="29"/>
  <c r="E10" i="29"/>
  <c r="F10" i="29"/>
  <c r="C11" i="29"/>
  <c r="D11" i="29"/>
  <c r="E11" i="29"/>
  <c r="F11" i="29"/>
  <c r="C12" i="29"/>
  <c r="D12" i="29"/>
  <c r="E12" i="29"/>
  <c r="F12" i="29"/>
  <c r="C13" i="29"/>
  <c r="D13" i="29"/>
  <c r="E13" i="29"/>
  <c r="F13" i="29"/>
  <c r="C14" i="29"/>
  <c r="D14" i="29"/>
  <c r="E14" i="29"/>
  <c r="F14" i="29"/>
  <c r="C15" i="29"/>
  <c r="D15" i="29"/>
  <c r="E15" i="29"/>
  <c r="F15" i="29"/>
  <c r="C16" i="29"/>
  <c r="D16" i="29"/>
  <c r="E16" i="29"/>
  <c r="F16" i="29"/>
  <c r="D6" i="29"/>
  <c r="E6" i="29"/>
  <c r="F6" i="29"/>
  <c r="C6" i="29"/>
  <c r="C7" i="27"/>
  <c r="F7" i="27"/>
  <c r="G7" i="27"/>
  <c r="H7" i="27"/>
  <c r="C8" i="27"/>
  <c r="F8" i="27"/>
  <c r="G8" i="27"/>
  <c r="H8" i="27"/>
  <c r="C9" i="27"/>
  <c r="F9" i="27"/>
  <c r="G9" i="27"/>
  <c r="H9" i="27"/>
  <c r="C10" i="27"/>
  <c r="F10" i="27"/>
  <c r="G10" i="27"/>
  <c r="H10" i="27"/>
  <c r="C11" i="27"/>
  <c r="F11" i="27"/>
  <c r="G11" i="27"/>
  <c r="H11" i="27"/>
  <c r="C12" i="27"/>
  <c r="F12" i="27"/>
  <c r="G12" i="27"/>
  <c r="H12" i="27"/>
  <c r="C13" i="27"/>
  <c r="F13" i="27"/>
  <c r="G13" i="27"/>
  <c r="H13" i="27"/>
  <c r="C14" i="27"/>
  <c r="F14" i="27"/>
  <c r="G14" i="27"/>
  <c r="H14" i="27"/>
  <c r="C15" i="27"/>
  <c r="F15" i="27"/>
  <c r="G15" i="27"/>
  <c r="H15" i="27"/>
  <c r="C16" i="27"/>
  <c r="F16" i="27"/>
  <c r="G16" i="27"/>
  <c r="H16" i="27"/>
  <c r="F6" i="27"/>
  <c r="G6" i="27"/>
  <c r="H6" i="27"/>
  <c r="C6" i="27"/>
  <c r="E16" i="12"/>
  <c r="H17" i="27" l="1"/>
  <c r="C17" i="29"/>
  <c r="C17" i="67" l="1"/>
  <c r="D17" i="67"/>
  <c r="E6" i="9"/>
  <c r="E8" i="12" l="1"/>
  <c r="G11" i="58" l="1"/>
  <c r="F11" i="58"/>
  <c r="D11" i="58"/>
  <c r="C11" i="58"/>
  <c r="H11" i="58" l="1"/>
  <c r="E11" i="58"/>
  <c r="D17" i="29" l="1"/>
  <c r="E17" i="29"/>
  <c r="F17" i="29"/>
  <c r="G7" i="29"/>
  <c r="G8" i="29"/>
  <c r="G9" i="29"/>
  <c r="G10" i="29"/>
  <c r="G11" i="29"/>
  <c r="G12" i="29"/>
  <c r="G13" i="29"/>
  <c r="G14" i="29"/>
  <c r="G15" i="29"/>
  <c r="G16" i="29"/>
  <c r="G6" i="29"/>
  <c r="F17" i="27"/>
  <c r="G17" i="27"/>
  <c r="C17" i="27"/>
  <c r="I7" i="27"/>
  <c r="I8" i="27"/>
  <c r="I9" i="27"/>
  <c r="I10" i="27"/>
  <c r="I11" i="27"/>
  <c r="I12" i="27"/>
  <c r="I13" i="27"/>
  <c r="I14" i="27"/>
  <c r="I15" i="27"/>
  <c r="I16" i="27"/>
  <c r="I6" i="27"/>
  <c r="C8" i="53"/>
  <c r="D8" i="53"/>
  <c r="E8" i="53"/>
  <c r="F8" i="53"/>
  <c r="C9" i="53"/>
  <c r="D9" i="53"/>
  <c r="E9" i="53"/>
  <c r="F9" i="53"/>
  <c r="C10" i="53"/>
  <c r="D10" i="53"/>
  <c r="E10" i="53"/>
  <c r="F10" i="53"/>
  <c r="C11" i="53"/>
  <c r="D11" i="53"/>
  <c r="E11" i="53"/>
  <c r="F11" i="53"/>
  <c r="C12" i="53"/>
  <c r="D12" i="53"/>
  <c r="E12" i="53"/>
  <c r="F12" i="53"/>
  <c r="C13" i="53"/>
  <c r="D13" i="53"/>
  <c r="E13" i="53"/>
  <c r="F13" i="53"/>
  <c r="C14" i="53"/>
  <c r="D14" i="53"/>
  <c r="E14" i="53"/>
  <c r="F14" i="53"/>
  <c r="C15" i="53"/>
  <c r="D15" i="53"/>
  <c r="E15" i="53"/>
  <c r="F15" i="53"/>
  <c r="C16" i="53"/>
  <c r="D16" i="53"/>
  <c r="E16" i="53"/>
  <c r="F16" i="53"/>
  <c r="C17" i="53"/>
  <c r="D17" i="53"/>
  <c r="E17" i="53"/>
  <c r="F17" i="53"/>
  <c r="D7" i="53"/>
  <c r="E7" i="53"/>
  <c r="F7" i="53"/>
  <c r="C7" i="53"/>
  <c r="I17" i="27" l="1"/>
  <c r="G17" i="29"/>
  <c r="G17" i="11"/>
  <c r="C19" i="12" l="1"/>
  <c r="D19" i="12"/>
  <c r="E9" i="12"/>
  <c r="E10" i="12"/>
  <c r="E11" i="12"/>
  <c r="E12" i="12"/>
  <c r="E13" i="12"/>
  <c r="E14" i="12"/>
  <c r="E15" i="12"/>
  <c r="E17" i="12"/>
  <c r="E18" i="12"/>
  <c r="C18" i="11"/>
  <c r="D18" i="11"/>
  <c r="E18" i="11"/>
  <c r="F18" i="11"/>
  <c r="G7" i="11"/>
  <c r="G8" i="11"/>
  <c r="G9" i="11"/>
  <c r="G10" i="11"/>
  <c r="G11" i="11"/>
  <c r="G12" i="11"/>
  <c r="G13" i="11"/>
  <c r="G14" i="11"/>
  <c r="G15" i="11"/>
  <c r="G16" i="11"/>
  <c r="G18" i="11" l="1"/>
  <c r="E19" i="12"/>
  <c r="C19" i="51" l="1"/>
  <c r="D19" i="51"/>
  <c r="E19" i="51"/>
  <c r="F19" i="51"/>
  <c r="G19" i="51"/>
  <c r="H8" i="51"/>
  <c r="H9" i="51"/>
  <c r="H10" i="51"/>
  <c r="H11" i="51"/>
  <c r="H12" i="51"/>
  <c r="H13" i="51"/>
  <c r="H14" i="51"/>
  <c r="H15" i="51"/>
  <c r="H16" i="51"/>
  <c r="H17" i="51"/>
  <c r="H18" i="51"/>
  <c r="H19" i="51" l="1"/>
  <c r="C18" i="53"/>
  <c r="D18" i="53"/>
  <c r="E18" i="53"/>
  <c r="F18" i="53"/>
  <c r="G7" i="53"/>
  <c r="G8" i="53"/>
  <c r="G9" i="53"/>
  <c r="G10" i="53"/>
  <c r="G11" i="53"/>
  <c r="G12" i="53"/>
  <c r="G13" i="53"/>
  <c r="G14" i="53"/>
  <c r="G15" i="53"/>
  <c r="G16" i="53"/>
  <c r="G17" i="53"/>
  <c r="G18" i="53" l="1"/>
  <c r="C18" i="10"/>
  <c r="D18" i="10"/>
  <c r="E18" i="10"/>
  <c r="F18" i="10"/>
  <c r="G7" i="10"/>
  <c r="G8" i="10"/>
  <c r="G9" i="10"/>
  <c r="G10" i="10"/>
  <c r="G11" i="10"/>
  <c r="G12" i="10"/>
  <c r="G13" i="10"/>
  <c r="G14" i="10"/>
  <c r="G15" i="10"/>
  <c r="G16" i="10"/>
  <c r="G17" i="10"/>
  <c r="C17" i="9"/>
  <c r="D17" i="9"/>
  <c r="E7" i="9"/>
  <c r="E8" i="9"/>
  <c r="E9" i="9"/>
  <c r="E10" i="9"/>
  <c r="E11" i="9"/>
  <c r="E12" i="9"/>
  <c r="E13" i="9"/>
  <c r="E14" i="9"/>
  <c r="E15" i="9"/>
  <c r="E16" i="9"/>
  <c r="C18" i="8"/>
  <c r="C6" i="24" s="1"/>
  <c r="D18" i="8"/>
  <c r="D6" i="24" s="1"/>
  <c r="E18" i="8"/>
  <c r="E6" i="24" s="1"/>
  <c r="F18" i="8"/>
  <c r="F6" i="24" s="1"/>
  <c r="G7" i="8"/>
  <c r="G8" i="8"/>
  <c r="G9" i="8"/>
  <c r="G10" i="8"/>
  <c r="G11" i="8"/>
  <c r="G12" i="8"/>
  <c r="G13" i="8"/>
  <c r="G14" i="8"/>
  <c r="G15" i="8"/>
  <c r="G16" i="8"/>
  <c r="G17" i="8"/>
  <c r="C18" i="7"/>
  <c r="D18" i="7"/>
  <c r="E18" i="7"/>
  <c r="F18" i="7"/>
  <c r="G7" i="7"/>
  <c r="G8" i="7"/>
  <c r="G9" i="7"/>
  <c r="G10" i="7"/>
  <c r="G11" i="7"/>
  <c r="G12" i="7"/>
  <c r="G13" i="7"/>
  <c r="G14" i="7"/>
  <c r="G15" i="7"/>
  <c r="G16" i="7"/>
  <c r="G17" i="7"/>
  <c r="C18" i="6"/>
  <c r="D18" i="6"/>
  <c r="E18" i="6"/>
  <c r="F18" i="6"/>
  <c r="G7" i="6"/>
  <c r="G8" i="6"/>
  <c r="G9" i="6"/>
  <c r="G10" i="6"/>
  <c r="G11" i="6"/>
  <c r="G12" i="6"/>
  <c r="G13" i="6"/>
  <c r="G14" i="6"/>
  <c r="G15" i="6"/>
  <c r="G16" i="6"/>
  <c r="G17" i="6"/>
  <c r="C17" i="4"/>
  <c r="D17" i="4"/>
  <c r="E17" i="4"/>
  <c r="F17" i="4"/>
  <c r="G6" i="4"/>
  <c r="G7" i="4"/>
  <c r="G8" i="4"/>
  <c r="G9" i="4"/>
  <c r="G10" i="4"/>
  <c r="G11" i="4"/>
  <c r="G12" i="4"/>
  <c r="G13" i="4"/>
  <c r="G14" i="4"/>
  <c r="G15" i="4"/>
  <c r="G16" i="4"/>
  <c r="C18" i="5"/>
  <c r="D18" i="5"/>
  <c r="E18" i="5"/>
  <c r="F18" i="5"/>
  <c r="G7" i="5"/>
  <c r="G8" i="5"/>
  <c r="G9" i="5"/>
  <c r="G10" i="5"/>
  <c r="G11" i="5"/>
  <c r="G12" i="5"/>
  <c r="G13" i="5"/>
  <c r="G14" i="5"/>
  <c r="G15" i="5"/>
  <c r="G16" i="5"/>
  <c r="G17" i="5"/>
  <c r="C17" i="3"/>
  <c r="D17" i="3"/>
  <c r="E17" i="3"/>
  <c r="F17" i="3"/>
  <c r="G6" i="3"/>
  <c r="G7" i="3"/>
  <c r="G8" i="3"/>
  <c r="G9" i="3"/>
  <c r="G10" i="3"/>
  <c r="G11" i="3"/>
  <c r="G12" i="3"/>
  <c r="G13" i="3"/>
  <c r="G14" i="3"/>
  <c r="G15" i="3"/>
  <c r="G16" i="3"/>
  <c r="C17" i="2"/>
  <c r="C17" i="50" s="1"/>
  <c r="D17" i="2"/>
  <c r="E17" i="2"/>
  <c r="F17" i="2"/>
  <c r="F17" i="50" s="1"/>
  <c r="G6" i="2"/>
  <c r="G6" i="50" s="1"/>
  <c r="G7" i="2"/>
  <c r="G8" i="2"/>
  <c r="G9" i="2"/>
  <c r="G9" i="50" s="1"/>
  <c r="G10" i="2"/>
  <c r="G10" i="50" s="1"/>
  <c r="G11" i="2"/>
  <c r="G12" i="2"/>
  <c r="G13" i="2"/>
  <c r="G13" i="50" s="1"/>
  <c r="G14" i="2"/>
  <c r="G14" i="50" s="1"/>
  <c r="G15" i="2"/>
  <c r="G16" i="2"/>
  <c r="C17" i="1"/>
  <c r="D17" i="1"/>
  <c r="E17" i="1"/>
  <c r="F17" i="1"/>
  <c r="G6" i="1"/>
  <c r="G7" i="1"/>
  <c r="G8" i="1"/>
  <c r="G9" i="1"/>
  <c r="G10" i="1"/>
  <c r="G11" i="1"/>
  <c r="G12" i="1"/>
  <c r="G13" i="1"/>
  <c r="G14" i="1"/>
  <c r="G15" i="1"/>
  <c r="G16" i="1"/>
  <c r="G15" i="50" l="1"/>
  <c r="G11" i="50"/>
  <c r="G7" i="50"/>
  <c r="D17" i="50"/>
  <c r="C5" i="19"/>
  <c r="G16" i="50"/>
  <c r="G12" i="50"/>
  <c r="G8" i="50"/>
  <c r="E17" i="50"/>
  <c r="B5" i="19"/>
  <c r="G6" i="24"/>
  <c r="E17" i="9"/>
  <c r="G18" i="8"/>
  <c r="G18" i="7"/>
  <c r="G17" i="1"/>
  <c r="G17" i="4"/>
  <c r="G18" i="5"/>
  <c r="G18" i="6"/>
  <c r="G17" i="3"/>
  <c r="G18" i="10"/>
  <c r="G17" i="2"/>
  <c r="E8" i="35"/>
  <c r="D8" i="35"/>
  <c r="C8" i="35"/>
  <c r="F7" i="35"/>
  <c r="F6" i="35"/>
  <c r="G17" i="50" l="1"/>
  <c r="F8" i="35"/>
  <c r="A6" i="20" l="1"/>
  <c r="A14" i="20"/>
  <c r="A12" i="20"/>
  <c r="A13" i="20"/>
  <c r="A8" i="20"/>
  <c r="A7" i="20"/>
  <c r="A15" i="20"/>
  <c r="B14" i="20"/>
  <c r="C14" i="20"/>
  <c r="B6" i="20"/>
  <c r="C6" i="20"/>
  <c r="B13" i="20"/>
  <c r="C13" i="20"/>
  <c r="B9" i="20"/>
  <c r="C9" i="20"/>
  <c r="A9" i="20"/>
  <c r="B8" i="20"/>
  <c r="C8" i="20"/>
  <c r="B7" i="20"/>
  <c r="C7" i="20"/>
  <c r="A10" i="20"/>
  <c r="A5" i="20"/>
  <c r="B15" i="20"/>
  <c r="C15" i="20"/>
  <c r="A11" i="20"/>
  <c r="B10" i="20"/>
  <c r="C10" i="20"/>
  <c r="B5" i="20"/>
  <c r="C5" i="20"/>
  <c r="B12" i="20"/>
  <c r="C12" i="20"/>
  <c r="B11" i="20"/>
  <c r="C11" i="20"/>
</calcChain>
</file>

<file path=xl/sharedStrings.xml><?xml version="1.0" encoding="utf-8"?>
<sst xmlns="http://schemas.openxmlformats.org/spreadsheetml/2006/main" count="1786" uniqueCount="544">
  <si>
    <t>النشاط الاقتصادي</t>
  </si>
  <si>
    <t>أقل من6 مشتغلين</t>
  </si>
  <si>
    <t>6 - 49 مشتغل</t>
  </si>
  <si>
    <t>50 - 249 مشتغل</t>
  </si>
  <si>
    <t>250 مشتغل فأكثر</t>
  </si>
  <si>
    <t>الجملة</t>
  </si>
  <si>
    <t>الإقامة للزوّار</t>
  </si>
  <si>
    <t>نشاط تقديم الطعام والشراب</t>
  </si>
  <si>
    <t>نقل الركاب بالسكك الحديدية</t>
  </si>
  <si>
    <t>النقل البري للركاب</t>
  </si>
  <si>
    <t>النقل المائي للركاب</t>
  </si>
  <si>
    <t>النقل الجوي للركاب</t>
  </si>
  <si>
    <t>الأنشطة الثقافية</t>
  </si>
  <si>
    <t>الأنشطة الرياضية والترفيهية</t>
  </si>
  <si>
    <t>الأنشطةالأخرى المميزة للسياحة</t>
  </si>
  <si>
    <t>الإجمالي</t>
  </si>
  <si>
    <t xml:space="preserve">جدول رقم (1)  </t>
  </si>
  <si>
    <t>جدول رقم (2)</t>
  </si>
  <si>
    <t>جدول رقم (3)</t>
  </si>
  <si>
    <t>جدول رقم (4)</t>
  </si>
  <si>
    <t>جدول رقم (5)</t>
  </si>
  <si>
    <t>ذكور</t>
  </si>
  <si>
    <t>إناث</t>
  </si>
  <si>
    <t>جدول رقم (6)</t>
  </si>
  <si>
    <t>جدول رقم (7)</t>
  </si>
  <si>
    <t>جدول رقم (8)</t>
  </si>
  <si>
    <t>جدول رقم (9)</t>
  </si>
  <si>
    <t>جدول رقم (10)</t>
  </si>
  <si>
    <t>جدول رقم (11)</t>
  </si>
  <si>
    <t>جدول رقم (12)</t>
  </si>
  <si>
    <t>المجموع</t>
  </si>
  <si>
    <t>وكالات السفر وخدمات الحجز</t>
  </si>
  <si>
    <t>Economic activity</t>
  </si>
  <si>
    <t>Accommodation for Visitors</t>
  </si>
  <si>
    <t>Food and Beverage Serving Activities</t>
  </si>
  <si>
    <t>Railways Passenger Transport</t>
  </si>
  <si>
    <t>Road Passenger Transport</t>
  </si>
  <si>
    <t>Water Passenger Transport</t>
  </si>
  <si>
    <t>Air Passenger Transport</t>
  </si>
  <si>
    <t>Transport Equipment Rental</t>
  </si>
  <si>
    <t>Travel Agencies and other Reservation Service Activities</t>
  </si>
  <si>
    <t>Cultural  Activities</t>
  </si>
  <si>
    <t>Sports and Recreational Activities</t>
  </si>
  <si>
    <t>Other KSA-Specific Tourism Characteristic Activities</t>
  </si>
  <si>
    <t>Total</t>
  </si>
  <si>
    <t>الرواتــــــب والأجــــــــور</t>
  </si>
  <si>
    <t>المــــــزايــــــــا والبــــــــدلات</t>
  </si>
  <si>
    <t>نسب الاشغال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</si>
  <si>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</si>
  <si>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</si>
  <si>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</si>
  <si>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</si>
  <si>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</si>
  <si>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</si>
  <si>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</si>
  <si>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</si>
  <si>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</si>
  <si>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</si>
  <si>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</si>
  <si>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</si>
  <si>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المتوسط السنوي</t>
  </si>
  <si>
    <t>Trip Type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</si>
  <si>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</si>
  <si>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</si>
  <si>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</si>
  <si>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</si>
  <si>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</si>
  <si>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</si>
  <si>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</si>
  <si>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</si>
  <si>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</si>
  <si>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</si>
  <si>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</si>
  <si>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</si>
  <si>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Ave.</t>
  </si>
  <si>
    <t>الوحدات السكنية المفروشة</t>
  </si>
  <si>
    <t>Fernuture Apartment</t>
  </si>
  <si>
    <t>الفنادق</t>
  </si>
  <si>
    <t>Hotels</t>
  </si>
  <si>
    <t>وحدة الإقامة</t>
  </si>
  <si>
    <t>Accommodations Unit</t>
  </si>
  <si>
    <t>وحدة  الإقامة</t>
  </si>
  <si>
    <t>Accommodation unit</t>
  </si>
  <si>
    <t xml:space="preserve">معدل العائد </t>
  </si>
  <si>
    <t>نوع الرحلة</t>
  </si>
  <si>
    <t xml:space="preserve">الرحلات المحلية </t>
  </si>
  <si>
    <t xml:space="preserve">الرحلات الدولية الوافده </t>
  </si>
  <si>
    <t xml:space="preserve">الرحلات الدولية المغادرة </t>
  </si>
  <si>
    <t>الرحلات ضمن صفقة شاملة</t>
  </si>
  <si>
    <t>Trips within a full package</t>
  </si>
  <si>
    <t xml:space="preserve"> الرحلات بدون صفقه شاملة </t>
  </si>
  <si>
    <t>Trips without a full package</t>
  </si>
  <si>
    <t>إجمالي الرحلات المباعة</t>
  </si>
  <si>
    <t>Total trip sold</t>
  </si>
  <si>
    <t>جدول رقم (13)</t>
  </si>
  <si>
    <t>نسب رحلات النقل الجوي للركاب حسب نوع الرحلة</t>
  </si>
  <si>
    <t>جدول رقم (14)</t>
  </si>
  <si>
    <t>المعوقات التي واجهت تأسيس أو مزاولة النشاط</t>
  </si>
  <si>
    <t>توفر الأيدي العاملة المدربة</t>
  </si>
  <si>
    <t>أسعار الكهرباء</t>
  </si>
  <si>
    <t>الحصول على التراخيص التجارية والتصاريح</t>
  </si>
  <si>
    <t>استمرارية التزود بالكهرباء (دون انقطاعات)</t>
  </si>
  <si>
    <t>أسعار المياه</t>
  </si>
  <si>
    <t>الإجراءات الحكومية والبيروقراطية</t>
  </si>
  <si>
    <t>الأمن والاستقرار</t>
  </si>
  <si>
    <t>الحصول على تمويل</t>
  </si>
  <si>
    <t>أسعار الوقود</t>
  </si>
  <si>
    <t>الحصول على خط الهاتف والانترنت (الاتصالات)</t>
  </si>
  <si>
    <t>إجراءات التفتيش الرسمي على المنشآت</t>
  </si>
  <si>
    <t>استمرارية التزود بالوقود (دون انقطاعات)</t>
  </si>
  <si>
    <t>استمرارية التزود بالمياه (دون انقطاعات)</t>
  </si>
  <si>
    <t>أنظمة وقوانين العمل</t>
  </si>
  <si>
    <t>الحصول على الموقع / استئجار المبنى</t>
  </si>
  <si>
    <t xml:space="preserve"> الإقامة للزوّار</t>
  </si>
  <si>
    <t xml:space="preserve"> نقل الركاب بالسكك الحديدية</t>
  </si>
  <si>
    <t xml:space="preserve"> النقل البري للركاب</t>
  </si>
  <si>
    <t xml:space="preserve"> النقل المائي للركاب</t>
  </si>
  <si>
    <t xml:space="preserve"> النقل الجوي للركاب</t>
  </si>
  <si>
    <t>Local trips</t>
  </si>
  <si>
    <t>International trips</t>
  </si>
  <si>
    <t>جملة المنشآت حسب فئة حجم المشتغلين والنشاط الاقتصادي 2017</t>
  </si>
  <si>
    <t xml:space="preserve"> المشتغلون السعوديون حسب فئة حجم المنشأة والنشاط الاقتصادي 2017</t>
  </si>
  <si>
    <t>آراء المنشآت السياحية حول أهم المعوقات التي واجهت تأسيس أو مزاولة النشاط2017</t>
  </si>
  <si>
    <t>المشتغلون غير السعوديين حسب فئة حجم المنشأة والنشاط الاقتصادي 2017</t>
  </si>
  <si>
    <t>جملة المشتغلين حسب فئة حجم المنشأة والنشاط الاقتصادي 2017</t>
  </si>
  <si>
    <t>عدد المشتغلين ( سعودي وغير سعودي ) حسب الجنس والنشاط الاقتصادي 2017</t>
  </si>
  <si>
    <t>الرواتب والأجور حسب فئة حجم المنشأة والنشاط الاقتصادي 2017</t>
  </si>
  <si>
    <t>المزيا والبدلات حسب فئة حجم المنشأة والنشاط الاقتصادي 2017</t>
  </si>
  <si>
    <t>إجمالي تعويضات المشتغلين حسب فئة حجم المنشأة والنشاط الاقتصادي 2017</t>
  </si>
  <si>
    <t>إجمالي تعويضات المشتغلين حسب النشاط الاقتصادي 2017</t>
  </si>
  <si>
    <t>النفقات التشغيلية حسب فئة حجم المنشأة والنشاط الاقتصادي 2017</t>
  </si>
  <si>
    <t>الإيرادات التشغيلية حسب فئة حجم المنشأة والنشاط الاقتصادي 2017</t>
  </si>
  <si>
    <t>نشاط الإقامة للزوّار</t>
  </si>
  <si>
    <t xml:space="preserve">تستخدم برامج التواصل الاجتماعي </t>
  </si>
  <si>
    <t xml:space="preserve">لا تستخدم برامج التواصل الاجتماعي </t>
  </si>
  <si>
    <t xml:space="preserve">  وكالات السفر وخدمات الحجز الأخرى</t>
  </si>
  <si>
    <t>تستخدام البرامج الالكترونية والخدمات المختلفة</t>
  </si>
  <si>
    <t xml:space="preserve">بيانات سحابية </t>
  </si>
  <si>
    <t xml:space="preserve">بيانات غير سحابية </t>
  </si>
  <si>
    <t>كفية أو لوحية</t>
  </si>
  <si>
    <t>محمول</t>
  </si>
  <si>
    <t>مكتبي</t>
  </si>
  <si>
    <t>جدول رقم (21)</t>
  </si>
  <si>
    <t>لديها دفاتير محاسبية</t>
  </si>
  <si>
    <t>ليس لديها دفاتر محاسبية</t>
  </si>
  <si>
    <t>جدول رقم (22)</t>
  </si>
  <si>
    <t>مجموع</t>
  </si>
  <si>
    <t>مدراء</t>
  </si>
  <si>
    <t>اخصائيون</t>
  </si>
  <si>
    <t>فنيون</t>
  </si>
  <si>
    <t>مهنيون</t>
  </si>
  <si>
    <t xml:space="preserve">عمال </t>
  </si>
  <si>
    <t>جدول رقم (25)</t>
  </si>
  <si>
    <t>جدول رقم (24)</t>
  </si>
  <si>
    <t>جدول رقم (23)</t>
  </si>
  <si>
    <t>جدول رقم (16)</t>
  </si>
  <si>
    <t>جدول رقم (15)</t>
  </si>
  <si>
    <t>فائض التشغيل حسب فئة حجم المنشأة والنشاط الاقتصادي 2017</t>
  </si>
  <si>
    <t>متوسط الإقامة</t>
  </si>
  <si>
    <t>جدول رقم (26)</t>
  </si>
  <si>
    <t>وجد معوق</t>
  </si>
  <si>
    <t>لا يوجد أي معوقات</t>
  </si>
  <si>
    <t xml:space="preserve">أهم المشكلات التي تواجه تطوير بيئة الأعمال </t>
  </si>
  <si>
    <t>المشكلة</t>
  </si>
  <si>
    <t>النسبة</t>
  </si>
  <si>
    <t xml:space="preserve">المنافسة المحلية </t>
  </si>
  <si>
    <t xml:space="preserve">ضعف الطلب </t>
  </si>
  <si>
    <t>الإيرادات التشغيلية حسب النشاط الاقتصادي 2017</t>
  </si>
  <si>
    <t>النشاط الرئيس</t>
  </si>
  <si>
    <t>الأنشطة الثانوية</t>
  </si>
  <si>
    <t>شكل (1) التوزيع النسبي للمنشآت في الصناعات المميزة للسياحة بالمملكة حسب نوع النشاط، 2017</t>
  </si>
  <si>
    <t>شكل (2) التوزيع النسبي للمنشآت في الصناعات المميزة للسياحة بالمملكة حسب حجم المنشأة، 2017</t>
  </si>
  <si>
    <t>شكل (3) توزيع المشتغلين في الأنشطة المميزة للسياحة بالمملكة حسب نوع النشاط، 2017م</t>
  </si>
  <si>
    <t>استئجار وسائل النقل</t>
  </si>
  <si>
    <t>نشاط الإقامة للزوار</t>
  </si>
  <si>
    <t>نسب الإشغال الشهرية للغرف / الشقق المفروشة حسب النوع</t>
  </si>
  <si>
    <t>التوزيع النسبي للمنشأت التي تستخدم برامج التواصل الاجتماعي حسب النشاط الاقتصادي</t>
  </si>
  <si>
    <t xml:space="preserve">التوزيع النسبي للمنشأت التي تستخدم البرامج الالكترونية  والخدمات المختلفةحسب النشاط </t>
  </si>
  <si>
    <t>التوزيع النسبي للمنشأت التي لديها بيانات سحابية  حسب  النشاط الاقتصادي</t>
  </si>
  <si>
    <t>التوزيع النسبي للأجهزة المستخدمة في المنشات حسب نوع الجهاز  المستخدم و النشاط الاقتصادي</t>
  </si>
  <si>
    <t xml:space="preserve">التوزيع النسبي للمنشأت التي  لديها دفاتر محاسبية ( ميزانية ) حسب النشاط الاقتصادي </t>
  </si>
  <si>
    <t>متوسط السعر اليومي</t>
  </si>
  <si>
    <t xml:space="preserve"> استئجار وسائل النقل</t>
  </si>
  <si>
    <t xml:space="preserve"> </t>
  </si>
  <si>
    <t>خدمات نقل الركاب</t>
  </si>
  <si>
    <t>عدد المقاعد المتاحة للرحلات الدولية</t>
  </si>
  <si>
    <t>عدد الركاب الدوليين</t>
  </si>
  <si>
    <t>معدل تشغيل الرحلات الدولية</t>
  </si>
  <si>
    <t>عدد المقاعد المتاحة للرحلات المحلية</t>
  </si>
  <si>
    <t>معدل تشغيل الرحلات المحلية</t>
  </si>
  <si>
    <t>عدد الركاب المحليين</t>
  </si>
  <si>
    <t>مؤشرات الأداء الرئيسة لخدمات نقل الركاب 2017</t>
  </si>
  <si>
    <t>الأنشطة المميزة للسياحة بالمملكة</t>
  </si>
  <si>
    <t>أنشطة  خدمات الإقامة للزوّار</t>
  </si>
  <si>
    <t>متوسط مدة الإقامة  للغرف / الشقق المفروشة حسب النوع (ليلة)</t>
  </si>
  <si>
    <t>معدل العائد اليومي للغرف / الشقق المفروشة حسب النوع (ريال)</t>
  </si>
  <si>
    <t>متوسط السعر اليومي للغرف / الشقق المفروشة حسب الشهر (ريال)</t>
  </si>
  <si>
    <t>الإجمالي **</t>
  </si>
  <si>
    <t>*</t>
  </si>
  <si>
    <t>جملة السعوديين مقسوماً على جملة المشتغلين حسب النشاط</t>
  </si>
  <si>
    <t>**</t>
  </si>
  <si>
    <t>جملة السعوديين مقسوماً على جملة المشتغلين حسب الفئة</t>
  </si>
  <si>
    <t>أهم التحديات</t>
  </si>
  <si>
    <t>لا تستخدام البرامج الالكترونية والخدمات المختلفة</t>
  </si>
  <si>
    <t>المشتغلون (سعودي/غير سعودي) حسب المهنة والنشاط الاقتصادي</t>
  </si>
  <si>
    <t>جدول رقم (20)</t>
  </si>
  <si>
    <t>جدول رقم (28)</t>
  </si>
  <si>
    <t>شكل (4) توزيع المشتغلين في الأنشطة المميزة للسياحة بالمملكة حسب حجم المنشأة، 2017م</t>
  </si>
  <si>
    <t>شكل (5) توزيع المشتغلين السعوديين في الأنشطة المميزة للسياحة بالمملكة حسب النشاط، 2017م</t>
  </si>
  <si>
    <t>شكل (6) التوزيع النسبي للمشتغلين في الأنشطة المميزة للسياحة بالمملكة حسب الجنس، 2017</t>
  </si>
  <si>
    <t>شكل (7) التوزيع النسبي للمشتغلين في الأنشطة المميزة للسياحة بالمملكة حسب الجنس ونوع النشاط، 2017</t>
  </si>
  <si>
    <t>شكل (8) التوزيع النسبي للإناث المشتغلات في الأنشطة المميزة للسياحة بالمملكة حسب نوع النشاط، 2017</t>
  </si>
  <si>
    <t>جدول رقم (19)</t>
  </si>
  <si>
    <t xml:space="preserve">معدل العائد اليومي </t>
  </si>
  <si>
    <t>Table No. 1</t>
  </si>
  <si>
    <t>Total establishments by workforce capacity and economic activity for 2017</t>
  </si>
  <si>
    <r>
      <rPr>
        <sz val="14"/>
        <color rgb="FFFFFFFF"/>
        <rFont val="Sakkal Majalla"/>
      </rPr>
      <t>Total</t>
    </r>
  </si>
  <si>
    <t>Less than 5 workers</t>
  </si>
  <si>
    <t>6-49 Employees</t>
  </si>
  <si>
    <t>50-249 Employees</t>
  </si>
  <si>
    <t>250+ workers</t>
  </si>
  <si>
    <t xml:space="preserve">  المصدر_ الهيئة العامة للإحصاء ( مسح المنشآت السياحيه 2017)</t>
  </si>
  <si>
    <t>Table No. 2</t>
  </si>
  <si>
    <t xml:space="preserve"> Saudi employees by establishment size and economic activity 2017</t>
  </si>
  <si>
    <t>Non-Saudi employees by establishment size and economic activity 2017</t>
  </si>
  <si>
    <t>Table No. 3</t>
  </si>
  <si>
    <t>Table No. 4</t>
  </si>
  <si>
    <t>Total employees by establishment size and economic activity 2017</t>
  </si>
  <si>
    <t>Table No. 5</t>
  </si>
  <si>
    <t>سعودي - Saudi</t>
  </si>
  <si>
    <t>غير سعودي - Non-Saudi</t>
  </si>
  <si>
    <t>Male</t>
  </si>
  <si>
    <t>Female</t>
  </si>
  <si>
    <t>Table No. 6</t>
  </si>
  <si>
    <t>الجملة*</t>
  </si>
  <si>
    <t>نسبة توظيف المشتغلين السعوديين حسب فئة وحجم النشاط الاقتصادي 2017</t>
  </si>
  <si>
    <t>Tota</t>
  </si>
  <si>
    <t>Table No. 7</t>
  </si>
  <si>
    <t>Economic Activity</t>
  </si>
  <si>
    <t>Managers</t>
  </si>
  <si>
    <t>Specialists</t>
  </si>
  <si>
    <t>Technicians</t>
  </si>
  <si>
    <t>Professionals</t>
  </si>
  <si>
    <t xml:space="preserve">Workers </t>
  </si>
  <si>
    <t>Travel Agencies and other Reservation Services</t>
  </si>
  <si>
    <t>Employees (Saudi/non-Saudi) by profession and economic activity</t>
  </si>
  <si>
    <t>Salaries and wages by establishment size and economic activity 2017</t>
  </si>
  <si>
    <t>Benefits and allowances by establishment size and economic activity 2017</t>
  </si>
  <si>
    <t>Total compensations of employees by establishment size and economic activity 2017</t>
  </si>
  <si>
    <t>Table No. 8</t>
  </si>
  <si>
    <t xml:space="preserve"> Saudi/non Employees by profession and economic activity</t>
  </si>
  <si>
    <t>المشتغلون غير سعوديين حسب المهنة والنشاط الاقتصادي</t>
  </si>
  <si>
    <t>المشتغلون السعوديين حسب المهنة والنشاط الاقتصادي 2017</t>
  </si>
  <si>
    <t>Number of workers (Saudi and non-Saudi) by gender and economic activity 2017</t>
  </si>
  <si>
    <t xml:space="preserve"> Percentage employment of Saudi workers by economic group  and  activity 2017</t>
  </si>
  <si>
    <t xml:space="preserve"> Saudi Employees by profession and economic activity  2017</t>
  </si>
  <si>
    <t xml:space="preserve">                           سعودي  وغير سعودي                           (Saudi/non-Saudi)</t>
  </si>
  <si>
    <t xml:space="preserve">                            غير سعودي                           Saudi/non</t>
  </si>
  <si>
    <t xml:space="preserve">                                       سعودي                                      Saudi</t>
  </si>
  <si>
    <t>Table No. 9</t>
  </si>
  <si>
    <t>Table No.10</t>
  </si>
  <si>
    <t>Table No.11</t>
  </si>
  <si>
    <t>Table No.12</t>
  </si>
  <si>
    <t>Table No.13</t>
  </si>
  <si>
    <t>Total compensations of employees by economic activity 2017</t>
  </si>
  <si>
    <t>Table No.14</t>
  </si>
  <si>
    <t>Operating expenditure by establishment size and economic activity 2017</t>
  </si>
  <si>
    <t>Operating revenues by establishment size and economic activity 2017</t>
  </si>
  <si>
    <t>Table No.15</t>
  </si>
  <si>
    <t>Operating  revenues by economic activity 2017</t>
  </si>
  <si>
    <r>
      <rPr>
        <sz val="14"/>
        <color rgb="FFFFFFFF"/>
        <rFont val="Sakkal Majalla"/>
      </rPr>
      <t>Secondary Activities</t>
    </r>
  </si>
  <si>
    <t>Main Activity</t>
  </si>
  <si>
    <t xml:space="preserve">       الإيرادات التشغيلية                      Operating Revenues   </t>
  </si>
  <si>
    <t>( بآلاف الريالات )  (Thousand Riyals)</t>
  </si>
  <si>
    <t>جدول رقم (17)</t>
  </si>
  <si>
    <t>Table No.17</t>
  </si>
  <si>
    <t>Table No.16</t>
  </si>
  <si>
    <t>Operating surplus by establishment size and economic activity 2017</t>
  </si>
  <si>
    <t>المصدر_ الهيئة العامة للإحصاء ( مسح المنشآت السياحيه 2017)</t>
  </si>
  <si>
    <t>Monthly occupancy percentages  of furnished rooms/apartments by type</t>
  </si>
  <si>
    <t>جدول رقم (18)</t>
  </si>
  <si>
    <t>Table No.18</t>
  </si>
  <si>
    <t>Average daily price of furnished rooms/apartments by month (Riyals)</t>
  </si>
  <si>
    <t>Average daily return of furnished rooms/apartments by type (Riyals)</t>
  </si>
  <si>
    <t>Table No.19</t>
  </si>
  <si>
    <t>Table No.20</t>
  </si>
  <si>
    <t>Table No.21</t>
  </si>
  <si>
    <t>Average duration of residence in furnished rooms/apartments by type (night)</t>
  </si>
  <si>
    <t>Table No.22</t>
  </si>
  <si>
    <t>Table No.23</t>
  </si>
  <si>
    <t>Table No.24</t>
  </si>
  <si>
    <t>Table No.25</t>
  </si>
  <si>
    <t>Table No.26</t>
  </si>
  <si>
    <t>جدول رقم (27)</t>
  </si>
  <si>
    <t>Table No.27</t>
  </si>
  <si>
    <t>Table No.28</t>
  </si>
  <si>
    <t>جدول رقم (29)</t>
  </si>
  <si>
    <t>Table No.29</t>
  </si>
  <si>
    <t>Number of available seats for international flights</t>
  </si>
  <si>
    <t>Number of international passengers</t>
  </si>
  <si>
    <t>Operating rate of international flights</t>
  </si>
  <si>
    <t>Number of available seats for local flights</t>
  </si>
  <si>
    <t>Number of local passengers</t>
  </si>
  <si>
    <t>Operating rate of local flights</t>
  </si>
  <si>
    <t>Transport services</t>
  </si>
  <si>
    <t>Percentage of passenger flights by trip type</t>
  </si>
  <si>
    <r>
      <rPr>
        <sz val="14"/>
        <color theme="0"/>
        <rFont val="Sakkal Majalla"/>
      </rPr>
      <t xml:space="preserve">Local trips </t>
    </r>
  </si>
  <si>
    <r>
      <rPr>
        <sz val="14"/>
        <color theme="0"/>
        <rFont val="Sakkal Majalla"/>
      </rPr>
      <t xml:space="preserve">Inbound international trips </t>
    </r>
  </si>
  <si>
    <r>
      <rPr>
        <sz val="14"/>
        <color theme="0"/>
        <rFont val="Sakkal Majalla"/>
      </rPr>
      <t xml:space="preserve">Outbound international trips </t>
    </r>
  </si>
  <si>
    <r>
      <rPr>
        <sz val="14"/>
        <color theme="0"/>
        <rFont val="Sakkal Majalla"/>
      </rPr>
      <t xml:space="preserve">Use social media </t>
    </r>
  </si>
  <si>
    <r>
      <rPr>
        <sz val="14"/>
        <color theme="0"/>
        <rFont val="Sakkal Majalla"/>
      </rPr>
      <t xml:space="preserve">Do not use social media </t>
    </r>
  </si>
  <si>
    <t>Percentage distribution of establishments that have an account on social media by economic activity</t>
  </si>
  <si>
    <t>Use various electronic programs and services</t>
  </si>
  <si>
    <t>Do not use various electronic programs and services</t>
  </si>
  <si>
    <t>Percentage distribution of establishments that use various electronic programs and services by activity</t>
  </si>
  <si>
    <t>Percentage distribution of establishments that have cloud data by economic activity</t>
  </si>
  <si>
    <t xml:space="preserve">Cloud Data </t>
  </si>
  <si>
    <t xml:space="preserve">Non-cloud Data </t>
  </si>
  <si>
    <t xml:space="preserve">  نوع الجهاز                 Device type  </t>
  </si>
  <si>
    <t>Hand-held or tablets</t>
  </si>
  <si>
    <t>Laptop</t>
  </si>
  <si>
    <t>Desktops (PC)</t>
  </si>
  <si>
    <t>Percentage distribution of devices used in establishments by device type and economic activity</t>
  </si>
  <si>
    <t>_</t>
  </si>
  <si>
    <t xml:space="preserve">Percentage distribution of establishments that have accounting books (budget) by economic activity </t>
  </si>
  <si>
    <t>Have Accounting Books</t>
  </si>
  <si>
    <t>Do not have Accounting Books</t>
  </si>
  <si>
    <t>Views of tourists establishments on major constraints facing setting up or practicing the activity</t>
  </si>
  <si>
    <t>Constraints facing setting up or practicing the activity</t>
  </si>
  <si>
    <t>Availability of Skilled Labour</t>
  </si>
  <si>
    <t>Electricity Price</t>
  </si>
  <si>
    <t>Licenses &amp; Permits</t>
  </si>
  <si>
    <t>Electricity Supply (without interruption)</t>
  </si>
  <si>
    <t>Water Price</t>
  </si>
  <si>
    <t>Government Procedures and Bureaucracy</t>
  </si>
  <si>
    <t>Security &amp; Stability</t>
  </si>
  <si>
    <t>Access to Finance</t>
  </si>
  <si>
    <t>Fuel Price</t>
  </si>
  <si>
    <t>Access to Telecommunication (Phone &amp; Internet)</t>
  </si>
  <si>
    <t>Government Inspection Procedures</t>
  </si>
  <si>
    <t>Fuel Supply (without interruption)</t>
  </si>
  <si>
    <t>Water Supply (without interruption)</t>
  </si>
  <si>
    <t>Labour Laws &amp; Regulations</t>
  </si>
  <si>
    <t>Land / Rent of Space</t>
  </si>
  <si>
    <t>There are constraints</t>
  </si>
  <si>
    <t>No constraints</t>
  </si>
  <si>
    <t xml:space="preserve">Major problems facing business environment development </t>
  </si>
  <si>
    <t>Problem</t>
  </si>
  <si>
    <t>Percentage</t>
  </si>
  <si>
    <r>
      <rPr>
        <sz val="14"/>
        <color rgb="FF000000"/>
        <rFont val="Sakkal Majalla"/>
      </rPr>
      <t xml:space="preserve">Local Competition </t>
    </r>
  </si>
  <si>
    <r>
      <rPr>
        <sz val="14"/>
        <color theme="1"/>
        <rFont val="Sakkal Majalla"/>
      </rPr>
      <t xml:space="preserve">Low demand </t>
    </r>
  </si>
  <si>
    <r>
      <rPr>
        <sz val="14"/>
        <color rgb="FF000000"/>
        <rFont val="Sakkal Majalla"/>
      </rPr>
      <t>Major challenges</t>
    </r>
  </si>
  <si>
    <t>( بآلاف الريالات )      (Thousand Riyals)</t>
  </si>
  <si>
    <t>( بآلاف الريالات )   (Thousand Riyals)</t>
  </si>
  <si>
    <t>( بآلاف الريالات )    (Thousand Riyals)</t>
  </si>
  <si>
    <t>( بآلاف الريالات )                  (Thousand Riyals)</t>
  </si>
  <si>
    <t>جدول رقم (30)</t>
  </si>
  <si>
    <t>Table No.30</t>
  </si>
  <si>
    <t xml:space="preserve">  Reference:General Authority for Statistics (GAStat)</t>
  </si>
  <si>
    <t>Reference:General Authority for Statistics (GAStat)</t>
  </si>
  <si>
    <t xml:space="preserve"> Reference:General Authority for Statistics (GAStat)</t>
  </si>
  <si>
    <r>
      <rPr>
        <sz val="14"/>
        <rFont val="Sakkal Majalla"/>
      </rPr>
      <t>Accommodation for Visitors</t>
    </r>
  </si>
  <si>
    <r>
      <rPr>
        <sz val="14"/>
        <rFont val="Sakkal Majalla"/>
      </rPr>
      <t>Food and Beverage Serving Activities</t>
    </r>
  </si>
  <si>
    <r>
      <rPr>
        <sz val="14"/>
        <rFont val="Sakkal Majalla"/>
      </rPr>
      <t>Railways Passenger Transport</t>
    </r>
  </si>
  <si>
    <r>
      <rPr>
        <sz val="14"/>
        <rFont val="Sakkal Majalla"/>
      </rPr>
      <t>Road Passenger Transport</t>
    </r>
  </si>
  <si>
    <r>
      <rPr>
        <sz val="14"/>
        <rFont val="Sakkal Majalla"/>
      </rPr>
      <t>Water Passenger Transport</t>
    </r>
  </si>
  <si>
    <r>
      <rPr>
        <sz val="14"/>
        <rFont val="Sakkal Majalla"/>
      </rPr>
      <t>Air Passenger Transport</t>
    </r>
  </si>
  <si>
    <r>
      <rPr>
        <sz val="14"/>
        <rFont val="Sakkal Majalla"/>
      </rPr>
      <t>Transport Equipment Rental</t>
    </r>
  </si>
  <si>
    <r>
      <rPr>
        <sz val="14"/>
        <rFont val="Sakkal Majalla"/>
      </rPr>
      <t>Travel Agencies and other Reservation Services</t>
    </r>
  </si>
  <si>
    <r>
      <rPr>
        <sz val="14"/>
        <rFont val="Sakkal Majalla"/>
      </rPr>
      <t>Cultural  Activities</t>
    </r>
  </si>
  <si>
    <r>
      <rPr>
        <sz val="14"/>
        <rFont val="Sakkal Majalla"/>
      </rPr>
      <t>Sports and Recreational Activities</t>
    </r>
  </si>
  <si>
    <r>
      <rPr>
        <sz val="14"/>
        <rFont val="Sakkal Majalla"/>
      </rPr>
      <t>Other KSA-Specific Tourism Characteristic Activities</t>
    </r>
  </si>
  <si>
    <r>
      <rPr>
        <b/>
        <sz val="14"/>
        <color rgb="FFFFFFFF"/>
        <rFont val="Sakkal Majalla"/>
      </rPr>
      <t>Less than 5 workers</t>
    </r>
  </si>
  <si>
    <r>
      <rPr>
        <b/>
        <sz val="14"/>
        <color rgb="FFFFFFFF"/>
        <rFont val="Sakkal Majalla"/>
      </rPr>
      <t>50-249 Employees</t>
    </r>
  </si>
  <si>
    <r>
      <rPr>
        <b/>
        <sz val="14"/>
        <color rgb="FFFFFFFF"/>
        <rFont val="Sakkal Majalla"/>
      </rPr>
      <t>250+ workers</t>
    </r>
  </si>
  <si>
    <r>
      <rPr>
        <b/>
        <sz val="14"/>
        <color rgb="FFFFFFFF"/>
        <rFont val="Sakkal Majalla"/>
      </rPr>
      <t>Total</t>
    </r>
  </si>
  <si>
    <t>Less than6 workers</t>
  </si>
  <si>
    <r>
      <rPr>
        <b/>
        <sz val="14"/>
        <color rgb="FFFFFFFF"/>
        <rFont val="Sakkal Majalla"/>
      </rPr>
      <t>Economic Activity</t>
    </r>
  </si>
  <si>
    <r>
      <rPr>
        <b/>
        <sz val="14"/>
        <color rgb="FFFFFFFF"/>
        <rFont val="Sakkal Majalla"/>
      </rPr>
      <t>6-49 Employees</t>
    </r>
  </si>
  <si>
    <r>
      <rPr>
        <sz val="11"/>
        <color theme="0"/>
        <rFont val="Calibri"/>
        <family val="2"/>
        <charset val="178"/>
      </rPr>
      <t xml:space="preserve">Male
</t>
    </r>
  </si>
  <si>
    <r>
      <rPr>
        <sz val="11"/>
        <color theme="0"/>
        <rFont val="Calibri"/>
        <family val="2"/>
        <charset val="178"/>
      </rPr>
      <t xml:space="preserve">Female
</t>
    </r>
  </si>
  <si>
    <r>
      <rPr>
        <b/>
        <sz val="11"/>
        <color theme="0"/>
        <rFont val="Calibri"/>
        <family val="2"/>
      </rPr>
      <t>Activity</t>
    </r>
  </si>
  <si>
    <r>
      <rPr>
        <b/>
        <sz val="11"/>
        <color theme="0"/>
        <rFont val="Calibri"/>
        <family val="2"/>
      </rPr>
      <t>Male</t>
    </r>
  </si>
  <si>
    <r>
      <rPr>
        <b/>
        <sz val="11"/>
        <color theme="0"/>
        <rFont val="Calibri"/>
        <family val="2"/>
      </rPr>
      <t>Female</t>
    </r>
  </si>
  <si>
    <r>
      <rPr>
        <b/>
        <sz val="10"/>
        <color theme="0"/>
        <rFont val="Arial"/>
        <family val="2"/>
      </rPr>
      <t>Total</t>
    </r>
  </si>
  <si>
    <t>Male Percentage</t>
  </si>
  <si>
    <t>Female Percentage</t>
  </si>
  <si>
    <r>
      <rPr>
        <b/>
        <sz val="11"/>
        <color theme="1"/>
        <rFont val="Calibri"/>
        <family val="2"/>
      </rPr>
      <t xml:space="preserve"> Accommodation for Visitors</t>
    </r>
  </si>
  <si>
    <r>
      <rPr>
        <b/>
        <sz val="11"/>
        <color theme="1"/>
        <rFont val="Calibri"/>
        <family val="2"/>
      </rPr>
      <t>Food and Beverage Serving Activities</t>
    </r>
  </si>
  <si>
    <r>
      <rPr>
        <b/>
        <sz val="11"/>
        <color theme="1"/>
        <rFont val="Calibri"/>
        <family val="2"/>
      </rPr>
      <t xml:space="preserve"> Railways Passenger Transport</t>
    </r>
  </si>
  <si>
    <r>
      <rPr>
        <b/>
        <sz val="11"/>
        <color theme="1"/>
        <rFont val="Calibri"/>
        <family val="2"/>
      </rPr>
      <t xml:space="preserve"> Road Passenger Transport</t>
    </r>
  </si>
  <si>
    <r>
      <rPr>
        <b/>
        <sz val="11"/>
        <color theme="1"/>
        <rFont val="Calibri"/>
        <family val="2"/>
      </rPr>
      <t xml:space="preserve"> Water Passenger Transport</t>
    </r>
  </si>
  <si>
    <r>
      <rPr>
        <b/>
        <sz val="11"/>
        <color theme="1"/>
        <rFont val="Calibri"/>
        <family val="2"/>
      </rPr>
      <t xml:space="preserve"> Air Passenger Transport</t>
    </r>
  </si>
  <si>
    <r>
      <rPr>
        <b/>
        <sz val="11"/>
        <color theme="1"/>
        <rFont val="Calibri"/>
        <family val="2"/>
      </rPr>
      <t xml:space="preserve"> Transport Equipment Rental</t>
    </r>
  </si>
  <si>
    <r>
      <rPr>
        <b/>
        <sz val="11"/>
        <color theme="1"/>
        <rFont val="Calibri"/>
        <family val="2"/>
      </rPr>
      <t xml:space="preserve">  Travel Agencies </t>
    </r>
  </si>
  <si>
    <r>
      <rPr>
        <b/>
        <sz val="11"/>
        <color theme="1"/>
        <rFont val="Calibri"/>
        <family val="2"/>
      </rPr>
      <t>Cultural  Activities</t>
    </r>
  </si>
  <si>
    <r>
      <rPr>
        <b/>
        <sz val="11"/>
        <color theme="1"/>
        <rFont val="Calibri"/>
        <family val="2"/>
      </rPr>
      <t>Sports and Recreational Activities</t>
    </r>
  </si>
  <si>
    <r>
      <rPr>
        <b/>
        <sz val="11"/>
        <color theme="1"/>
        <rFont val="Calibri"/>
        <family val="2"/>
      </rPr>
      <t>Other KSA-Specific Tourism Characteristic Activities</t>
    </r>
  </si>
  <si>
    <t xml:space="preserve"> Accommodation for Visitors</t>
  </si>
  <si>
    <t xml:space="preserve"> Railways Passenger Transport</t>
  </si>
  <si>
    <t xml:space="preserve"> Road Passenger Transport</t>
  </si>
  <si>
    <t xml:space="preserve"> Water Passenger Transport</t>
  </si>
  <si>
    <t xml:space="preserve"> Air Passenger Transport</t>
  </si>
  <si>
    <t xml:space="preserve"> Transport Equipment Rental</t>
  </si>
  <si>
    <t xml:space="preserve">  Travel Agencies </t>
  </si>
  <si>
    <t>Number of Female</t>
  </si>
  <si>
    <r>
      <rPr>
        <sz val="14"/>
        <color rgb="FFFFFFFF"/>
        <rFont val="Sakkal Majalla"/>
      </rPr>
      <t>Managers</t>
    </r>
  </si>
  <si>
    <r>
      <rPr>
        <sz val="14"/>
        <color rgb="FFFFFFFF"/>
        <rFont val="Sakkal Majalla"/>
      </rPr>
      <t>Specialists</t>
    </r>
  </si>
  <si>
    <r>
      <rPr>
        <sz val="14"/>
        <color rgb="FFFFFFFF"/>
        <rFont val="Sakkal Majalla"/>
      </rPr>
      <t>Technicians</t>
    </r>
  </si>
  <si>
    <r>
      <rPr>
        <sz val="14"/>
        <color rgb="FFFFFFFF"/>
        <rFont val="Sakkal Majalla"/>
      </rPr>
      <t>Professionals</t>
    </r>
  </si>
  <si>
    <r>
      <rPr>
        <sz val="14"/>
        <color rgb="FFFFFFFF"/>
        <rFont val="Sakkal Majalla"/>
      </rPr>
      <t xml:space="preserve">Workers </t>
    </r>
  </si>
  <si>
    <t>Saudi</t>
  </si>
  <si>
    <t xml:space="preserve">Non-Saudi &amp; Saudi </t>
  </si>
  <si>
    <t>Percentage distribution of employees (Saudis and non-Saudis)</t>
  </si>
  <si>
    <t xml:space="preserve">Percentage distribution of employees (Saudis ) </t>
  </si>
  <si>
    <t xml:space="preserve"> Percentage distribution of employees by tourist-specific</t>
  </si>
  <si>
    <t>Salaries and wages</t>
  </si>
  <si>
    <t xml:space="preserve"> Benefits and allowances </t>
  </si>
  <si>
    <t>Revenues</t>
  </si>
  <si>
    <t>Expenditure</t>
  </si>
  <si>
    <r>
      <rPr>
        <b/>
        <sz val="12"/>
        <color theme="0"/>
        <rFont val="Sakkal Majalla"/>
      </rPr>
      <t>Occupancy Percentages</t>
    </r>
  </si>
  <si>
    <r>
      <rPr>
        <b/>
        <sz val="12"/>
        <color theme="1"/>
        <rFont val="Sakkal Majalla"/>
      </rPr>
      <t>Furnished Apartment</t>
    </r>
  </si>
  <si>
    <r>
      <rPr>
        <b/>
        <sz val="12"/>
        <color theme="1"/>
        <rFont val="Sakkal Majalla"/>
      </rPr>
      <t>Hotels</t>
    </r>
  </si>
  <si>
    <r>
      <rPr>
        <b/>
        <sz val="12"/>
        <color theme="0"/>
        <rFont val="Sakkal Majalla"/>
      </rPr>
      <t>Accommodations Unit</t>
    </r>
  </si>
  <si>
    <r>
      <rPr>
        <b/>
        <sz val="12"/>
        <color theme="0"/>
        <rFont val="Sakkal Majalla"/>
      </rPr>
      <t>Average Daily Price</t>
    </r>
  </si>
  <si>
    <t>Average Daily Return</t>
  </si>
  <si>
    <t>Average Residence</t>
  </si>
  <si>
    <r>
      <rPr>
        <b/>
        <sz val="12"/>
        <color theme="0"/>
        <rFont val="Sakkal Majalla"/>
      </rPr>
      <t>Trip type</t>
    </r>
  </si>
  <si>
    <r>
      <rPr>
        <b/>
        <sz val="12"/>
        <color theme="1"/>
        <rFont val="Sakkal Majalla"/>
      </rPr>
      <t>Trips within a full package</t>
    </r>
  </si>
  <si>
    <r>
      <rPr>
        <b/>
        <sz val="12"/>
        <color theme="1"/>
        <rFont val="Sakkal Majalla"/>
      </rPr>
      <t xml:space="preserve"> Trips without a full package </t>
    </r>
  </si>
  <si>
    <r>
      <rPr>
        <b/>
        <sz val="12"/>
        <color theme="0"/>
        <rFont val="Sakkal Majalla"/>
      </rPr>
      <t>Total trips sold</t>
    </r>
  </si>
  <si>
    <r>
      <rPr>
        <sz val="14"/>
        <color theme="0"/>
        <rFont val="Sakkal Majalla"/>
      </rPr>
      <t>Economic Activity</t>
    </r>
  </si>
  <si>
    <r>
      <rPr>
        <sz val="14"/>
        <color theme="1" tint="0.249977111117893"/>
        <rFont val="Sakkal Majalla"/>
      </rPr>
      <t xml:space="preserve"> Accommodation for Visitors</t>
    </r>
  </si>
  <si>
    <r>
      <rPr>
        <sz val="14"/>
        <color theme="1" tint="0.249977111117893"/>
        <rFont val="Sakkal Majalla"/>
      </rPr>
      <t>Food and Beverage Serving Activities</t>
    </r>
  </si>
  <si>
    <r>
      <rPr>
        <sz val="14"/>
        <color theme="1" tint="0.249977111117893"/>
        <rFont val="Sakkal Majalla"/>
      </rPr>
      <t xml:space="preserve"> Railways Passenger Transport</t>
    </r>
  </si>
  <si>
    <r>
      <rPr>
        <sz val="14"/>
        <color theme="1" tint="0.249977111117893"/>
        <rFont val="Sakkal Majalla"/>
      </rPr>
      <t xml:space="preserve"> Road Passenger Transport</t>
    </r>
  </si>
  <si>
    <r>
      <rPr>
        <sz val="14"/>
        <color theme="1" tint="0.249977111117893"/>
        <rFont val="Sakkal Majalla"/>
      </rPr>
      <t xml:space="preserve"> Water Passenger Transport</t>
    </r>
  </si>
  <si>
    <r>
      <rPr>
        <sz val="14"/>
        <color theme="1" tint="0.249977111117893"/>
        <rFont val="Sakkal Majalla"/>
      </rPr>
      <t xml:space="preserve"> Air Passenger Transport</t>
    </r>
  </si>
  <si>
    <r>
      <rPr>
        <sz val="14"/>
        <color theme="1" tint="0.249977111117893"/>
        <rFont val="Sakkal Majalla"/>
      </rPr>
      <t xml:space="preserve"> Transport Equipment Rental</t>
    </r>
  </si>
  <si>
    <r>
      <rPr>
        <sz val="14"/>
        <color theme="1" tint="0.249977111117893"/>
        <rFont val="Sakkal Majalla"/>
      </rPr>
      <t xml:space="preserve">  Travel Agencies and other Reservation Service Activities</t>
    </r>
  </si>
  <si>
    <r>
      <rPr>
        <sz val="14"/>
        <color theme="1" tint="0.249977111117893"/>
        <rFont val="Sakkal Majalla"/>
      </rPr>
      <t>Cultural  Activities</t>
    </r>
  </si>
  <si>
    <r>
      <rPr>
        <sz val="14"/>
        <color theme="1" tint="0.249977111117893"/>
        <rFont val="Sakkal Majalla"/>
      </rPr>
      <t>Sports and Recreational Activities</t>
    </r>
  </si>
  <si>
    <r>
      <rPr>
        <sz val="14"/>
        <color theme="1" tint="0.249977111117893"/>
        <rFont val="Sakkal Majalla"/>
      </rPr>
      <t>Other KSA-Specific Tourism Characteristic Activities</t>
    </r>
  </si>
  <si>
    <r>
      <rPr>
        <b/>
        <sz val="12"/>
        <color theme="0"/>
        <rFont val="Sakkal Majalla"/>
      </rPr>
      <t xml:space="preserve">Use social media </t>
    </r>
  </si>
  <si>
    <r>
      <rPr>
        <b/>
        <sz val="12"/>
        <color theme="0"/>
        <rFont val="Sakkal Majalla"/>
      </rPr>
      <t xml:space="preserve">Do not use social media </t>
    </r>
  </si>
  <si>
    <r>
      <rPr>
        <b/>
        <sz val="12"/>
        <color theme="0"/>
        <rFont val="Sakkal Majalla"/>
      </rPr>
      <t>Use various electronic programs and services</t>
    </r>
  </si>
  <si>
    <r>
      <rPr>
        <b/>
        <sz val="12"/>
        <color theme="0"/>
        <rFont val="Sakkal Majalla"/>
      </rPr>
      <t>Do not use various electronic programs and services</t>
    </r>
  </si>
  <si>
    <r>
      <rPr>
        <b/>
        <sz val="14"/>
        <color theme="0"/>
        <rFont val="Sakkal Majalla"/>
      </rPr>
      <t>Economic Activity</t>
    </r>
  </si>
  <si>
    <t>Device type</t>
  </si>
  <si>
    <r>
      <rPr>
        <sz val="14"/>
        <color theme="0"/>
        <rFont val="Sakkal Majalla"/>
      </rPr>
      <t>Constraints facing setting up or practicing the activity</t>
    </r>
  </si>
  <si>
    <r>
      <rPr>
        <sz val="14"/>
        <color theme="0"/>
        <rFont val="Sakkal Majalla"/>
      </rPr>
      <t>There are constraints</t>
    </r>
  </si>
  <si>
    <r>
      <rPr>
        <sz val="14"/>
        <color theme="0"/>
        <rFont val="Sakkal Majalla"/>
      </rPr>
      <t>No constraints</t>
    </r>
  </si>
  <si>
    <r>
      <rPr>
        <sz val="14"/>
        <color theme="0"/>
        <rFont val="Sakkal Majalla"/>
      </rPr>
      <t>Problem</t>
    </r>
  </si>
  <si>
    <r>
      <rPr>
        <sz val="14"/>
        <color theme="0"/>
        <rFont val="Sakkal Majalla"/>
      </rPr>
      <t>Percentage</t>
    </r>
  </si>
  <si>
    <r>
      <rPr>
        <sz val="12"/>
        <color theme="1"/>
        <rFont val="Sakkal Majalla"/>
      </rPr>
      <t xml:space="preserve">Low demand </t>
    </r>
  </si>
  <si>
    <r>
      <rPr>
        <sz val="11"/>
        <color theme="1"/>
        <rFont val="Frutiger LT Arabic 45 Light"/>
      </rPr>
      <t xml:space="preserve"> Saudi employees by establishment size and economic activity 2017</t>
    </r>
  </si>
  <si>
    <r>
      <rPr>
        <sz val="11"/>
        <color theme="1"/>
        <rFont val="Frutiger LT Arabic 45 Light"/>
      </rPr>
      <t>Non-Saudi employees by establishment size and economic activity 2017</t>
    </r>
  </si>
  <si>
    <r>
      <rPr>
        <sz val="11"/>
        <color theme="1"/>
        <rFont val="Frutiger LT Arabic 45 Light"/>
      </rPr>
      <t>Total employees by establishment size and economic activity 2017</t>
    </r>
  </si>
  <si>
    <r>
      <rPr>
        <sz val="11"/>
        <color theme="1"/>
        <rFont val="Frutiger LT Arabic 45 Light"/>
      </rPr>
      <t>Number of workers (Saudi and non-Saudi) by gender and economic activity 2017</t>
    </r>
  </si>
  <si>
    <r>
      <rPr>
        <sz val="11"/>
        <color theme="1"/>
        <rFont val="Frutiger LT Arabic 45 Light"/>
      </rPr>
      <t>Percentage employment of Saudi workers by group and economic activity 2017</t>
    </r>
  </si>
  <si>
    <t>Employees (Saudi and non-Saudi) by profession and economic activity 2017</t>
  </si>
  <si>
    <t>Employees (Saudi) by profession and economic activity 2017</t>
  </si>
  <si>
    <t>Employees (Saudi and non) by profession and economic activity 2017</t>
  </si>
  <si>
    <r>
      <rPr>
        <sz val="11"/>
        <color theme="1"/>
        <rFont val="Frutiger LT Arabic 45 Light"/>
      </rPr>
      <t>Salaries and wages by establishment size and economic activity 2017</t>
    </r>
  </si>
  <si>
    <r>
      <rPr>
        <sz val="11"/>
        <color theme="1"/>
        <rFont val="Frutiger LT Arabic 45 Light"/>
      </rPr>
      <t>Benefits and allowances by establishment size and economic activity 2017</t>
    </r>
  </si>
  <si>
    <r>
      <rPr>
        <sz val="11"/>
        <color theme="1"/>
        <rFont val="Frutiger LT Arabic 45 Light"/>
      </rPr>
      <t>Total compensations of employees by by establishment size and economic activity 2017</t>
    </r>
  </si>
  <si>
    <r>
      <rPr>
        <sz val="11"/>
        <color theme="1"/>
        <rFont val="Frutiger LT Arabic 45 Light"/>
      </rPr>
      <t>Total compensations of employees by economic activity 2017</t>
    </r>
  </si>
  <si>
    <r>
      <rPr>
        <sz val="11"/>
        <color theme="1"/>
        <rFont val="Frutiger LT Arabic 45 Light"/>
      </rPr>
      <t>Operating expenditure by establishment size and economic activity 2017</t>
    </r>
  </si>
  <si>
    <r>
      <rPr>
        <sz val="11"/>
        <color theme="1"/>
        <rFont val="Frutiger LT Arabic 45 Light"/>
      </rPr>
      <t>Operating revenues by establishment size and economic activity 2017</t>
    </r>
  </si>
  <si>
    <r>
      <rPr>
        <sz val="11"/>
        <color theme="1"/>
        <rFont val="Frutiger LT Arabic 45 Light"/>
      </rPr>
      <t>Operating expenditure and revenues by economic activity 2017</t>
    </r>
  </si>
  <si>
    <r>
      <rPr>
        <sz val="11"/>
        <color theme="1"/>
        <rFont val="Frutiger LT Arabic 45 Light"/>
      </rPr>
      <t>Operating surplus by establishment size and economic activity 2017</t>
    </r>
  </si>
  <si>
    <r>
      <rPr>
        <sz val="11"/>
        <color theme="1"/>
        <rFont val="Frutiger LT Arabic 45 Light"/>
      </rPr>
      <t>Monthly occupancy percentage of accommodation units by type 2017</t>
    </r>
  </si>
  <si>
    <r>
      <rPr>
        <sz val="11"/>
        <color theme="1"/>
        <rFont val="Frutiger LT Arabic 45 Light"/>
      </rPr>
      <t>Average daily price of accommodation units by month 2017</t>
    </r>
  </si>
  <si>
    <r>
      <rPr>
        <sz val="11"/>
        <color theme="1"/>
        <rFont val="Frutiger LT Arabic 45 Light"/>
      </rPr>
      <t>Average daily return of accommodation units by type 2017</t>
    </r>
  </si>
  <si>
    <r>
      <rPr>
        <sz val="11"/>
        <color theme="1"/>
        <rFont val="Frutiger LT Arabic 45 Light"/>
      </rPr>
      <t>Average duration of residence by type 2017</t>
    </r>
  </si>
  <si>
    <r>
      <rPr>
        <sz val="11"/>
        <color theme="1"/>
        <rFont val="Frutiger LT Arabic 45 Light"/>
      </rPr>
      <t>Key performance indicators of passenger transportation services 2017</t>
    </r>
  </si>
  <si>
    <r>
      <rPr>
        <sz val="11"/>
        <color theme="1"/>
        <rFont val="Frutiger LT Arabic 45 Light"/>
      </rPr>
      <t>Percentage of passenger flights by trip type 2017</t>
    </r>
  </si>
  <si>
    <r>
      <rPr>
        <sz val="11"/>
        <color theme="1"/>
        <rFont val="Frutiger LT Arabic 45 Light"/>
      </rPr>
      <t>Percentage distribution of establishments that have an account on social media by economic activity 2017</t>
    </r>
  </si>
  <si>
    <t>Percentage distribution of establishments that use various e-systems and services by economic activity 2017</t>
  </si>
  <si>
    <r>
      <rPr>
        <sz val="11"/>
        <color theme="1"/>
        <rFont val="Frutiger LT Arabic 45 Light"/>
      </rPr>
      <t>Percentage distribution of establishments that have cloud data by economic activity 2017</t>
    </r>
  </si>
  <si>
    <r>
      <rPr>
        <sz val="11"/>
        <color theme="1"/>
        <rFont val="Frutiger LT Arabic 45 Light"/>
      </rPr>
      <t>Percentage distribution of devices used in establishments by device type and economic activity 2017</t>
    </r>
  </si>
  <si>
    <r>
      <rPr>
        <sz val="11"/>
        <color theme="1"/>
        <rFont val="Frutiger LT Arabic 45 Light"/>
      </rPr>
      <t>Percentage distribution of establishments that have accounting books (budget) by economic activity 2017</t>
    </r>
  </si>
  <si>
    <r>
      <rPr>
        <sz val="11"/>
        <color theme="1"/>
        <rFont val="Frutiger LT Arabic 45 Light"/>
      </rPr>
      <t>Views of tourists establishments on major constraints facing setting up or practicing activity 2017</t>
    </r>
  </si>
  <si>
    <r>
      <rPr>
        <sz val="11"/>
        <color theme="1"/>
        <rFont val="Frutiger LT Arabic 45 Light"/>
      </rPr>
      <t>Major problems facing business environment development 2017</t>
    </r>
  </si>
  <si>
    <t>Table no.</t>
  </si>
  <si>
    <r>
      <rPr>
        <sz val="11"/>
        <color theme="1"/>
        <rFont val="Neo Sans Arabic"/>
        <family val="2"/>
      </rPr>
      <t>Table Title</t>
    </r>
  </si>
  <si>
    <t>9&amp;10</t>
  </si>
  <si>
    <t>23&amp;24</t>
  </si>
  <si>
    <r>
      <rPr>
        <sz val="11"/>
        <color theme="1"/>
        <rFont val="Neo Sans Arabic"/>
        <family val="2"/>
      </rPr>
      <t>Chart Number</t>
    </r>
  </si>
  <si>
    <t>Chart Title</t>
  </si>
  <si>
    <r>
      <rPr>
        <sz val="11"/>
        <color theme="1"/>
        <rFont val="Frutiger LT Arabic 45 Light"/>
      </rPr>
      <t>Percentage distribution of establishments in tourist-specific activities by activity type</t>
    </r>
  </si>
  <si>
    <r>
      <rPr>
        <sz val="11"/>
        <color theme="1"/>
        <rFont val="Frutiger LT Arabic 45 Light"/>
      </rPr>
      <t>Percentage distribution of establishments in tourist-specific activities by establishment size</t>
    </r>
  </si>
  <si>
    <r>
      <rPr>
        <sz val="11"/>
        <color theme="1"/>
        <rFont val="Frutiger LT Arabic 45 Light"/>
      </rPr>
      <t>Percentage distribution of employees in tourist-specific activities by activity type</t>
    </r>
  </si>
  <si>
    <r>
      <rPr>
        <sz val="11"/>
        <color theme="1"/>
        <rFont val="Frutiger LT Arabic 45 Light"/>
      </rPr>
      <t>Percentage distribution of employees in tourist-specific activities by establishment size</t>
    </r>
  </si>
  <si>
    <r>
      <rPr>
        <sz val="11"/>
        <color theme="1"/>
        <rFont val="Frutiger LT Arabic 45 Light"/>
      </rPr>
      <t>Percentage of Saudis’ professions in tourist-specific activities</t>
    </r>
  </si>
  <si>
    <r>
      <rPr>
        <sz val="11"/>
        <color theme="1"/>
        <rFont val="Frutiger LT Arabic 45 Light"/>
      </rPr>
      <t>Percentage distribution of employees in tourist-specific activities by gender</t>
    </r>
  </si>
  <si>
    <r>
      <rPr>
        <sz val="11"/>
        <color theme="1"/>
        <rFont val="Frutiger LT Arabic 45 Light"/>
      </rPr>
      <t>Percentage distribution of employees in tourist-specific activities by gender and activity</t>
    </r>
  </si>
  <si>
    <r>
      <rPr>
        <sz val="11"/>
        <color theme="1"/>
        <rFont val="Frutiger LT Arabic 45 Light"/>
      </rPr>
      <t>Percentage distribution of female employees in tourist-specific activities of the total female workforce</t>
    </r>
  </si>
  <si>
    <r>
      <rPr>
        <sz val="11"/>
        <color theme="1"/>
        <rFont val="Frutiger LT Arabic 45 Light"/>
      </rPr>
      <t>Percentage distribution of employees by nationality and profession</t>
    </r>
  </si>
  <si>
    <r>
      <rPr>
        <sz val="11"/>
        <color theme="1"/>
        <rFont val="Frutiger LT Arabic 45 Light"/>
      </rPr>
      <t>Percentage distribution of compensations for employees in tourist-specific activities by activity type</t>
    </r>
  </si>
  <si>
    <r>
      <rPr>
        <sz val="11"/>
        <color theme="1"/>
        <rFont val="Frutiger LT Arabic 45 Light"/>
      </rPr>
      <t xml:space="preserve">Correlation between the percentage of employees and paid compensations by activity </t>
    </r>
  </si>
  <si>
    <r>
      <rPr>
        <sz val="11"/>
        <color theme="1"/>
        <rFont val="Frutiger LT Arabic 45 Light"/>
      </rPr>
      <t>Distribution of compensations for employees in tourist-specific activities by establishment size</t>
    </r>
  </si>
  <si>
    <r>
      <rPr>
        <sz val="11"/>
        <color theme="1"/>
        <rFont val="Frutiger LT Arabic 45 Light"/>
      </rPr>
      <t>Percentage distribution of compensations for employees in tourist-specific activities</t>
    </r>
  </si>
  <si>
    <r>
      <rPr>
        <sz val="11"/>
        <color theme="1"/>
        <rFont val="Frutiger LT Arabic 45 Light"/>
      </rPr>
      <t>Distribution of operating revenues from tourist-specific activities</t>
    </r>
  </si>
  <si>
    <r>
      <rPr>
        <sz val="11"/>
        <color theme="1"/>
        <rFont val="Frutiger LT Arabic 45 Light"/>
      </rPr>
      <t>Distribution of operating revenues from tourist-specific activities by establishment size</t>
    </r>
  </si>
  <si>
    <r>
      <rPr>
        <sz val="11"/>
        <color theme="1"/>
        <rFont val="Frutiger LT Arabic 45 Light"/>
      </rPr>
      <t>Distribution of operating expenditure in tourist-specific activities</t>
    </r>
  </si>
  <si>
    <r>
      <rPr>
        <sz val="11"/>
        <color theme="1"/>
        <rFont val="Frutiger LT Arabic 45 Light"/>
      </rPr>
      <t>Distribution of operating expenditure in tourist-specific activities by establishment size</t>
    </r>
  </si>
  <si>
    <r>
      <rPr>
        <sz val="11"/>
        <color theme="1"/>
        <rFont val="Frutiger LT Arabic 45 Light"/>
      </rPr>
      <t>Occupancy rate of furnished rooms/apartments by month</t>
    </r>
  </si>
  <si>
    <r>
      <rPr>
        <sz val="11"/>
        <color theme="1"/>
        <rFont val="Frutiger LT Arabic 45 Light"/>
      </rPr>
      <t>Average daily price of furnished rooms/apartments by type</t>
    </r>
  </si>
  <si>
    <r>
      <rPr>
        <sz val="11"/>
        <color theme="1"/>
        <rFont val="Frutiger LT Arabic 45 Light"/>
      </rPr>
      <t>Return rate of furnished rooms/apartments by month</t>
    </r>
  </si>
  <si>
    <r>
      <rPr>
        <sz val="11"/>
        <color theme="1"/>
        <rFont val="Frutiger LT Arabic 45 Light"/>
      </rPr>
      <t>Average duration of residence in furnished rooms/apartments by months</t>
    </r>
  </si>
  <si>
    <r>
      <rPr>
        <sz val="11"/>
        <color theme="1"/>
        <rFont val="Frutiger LT Arabic 45 Light"/>
      </rPr>
      <t>Percentage distribution of trips sold by travel units by trip type</t>
    </r>
  </si>
  <si>
    <r>
      <rPr>
        <sz val="11"/>
        <color theme="1"/>
        <rFont val="Frutiger LT Arabic 45 Light"/>
      </rPr>
      <t>Percentage distribution of establishments that social media software</t>
    </r>
  </si>
  <si>
    <t>Percentage distribution of establishments that e-systems</t>
  </si>
  <si>
    <r>
      <rPr>
        <sz val="11"/>
        <color theme="1"/>
        <rFont val="Frutiger LT Arabic 45 Light"/>
      </rPr>
      <t>Percentage distribution of establishments that cloud data</t>
    </r>
  </si>
  <si>
    <r>
      <rPr>
        <sz val="11"/>
        <color theme="1"/>
        <rFont val="Frutiger LT Arabic 45 Light"/>
      </rPr>
      <t>Percentage distribution of establishments’ usage of devices (hand-held, laptops, desktops)</t>
    </r>
  </si>
  <si>
    <r>
      <rPr>
        <sz val="11"/>
        <color theme="1"/>
        <rFont val="Frutiger LT Arabic 45 Light"/>
      </rPr>
      <t>Percentage distribution of establishments that accounting books (budget)</t>
    </r>
  </si>
  <si>
    <r>
      <rPr>
        <sz val="11"/>
        <color theme="1"/>
        <rFont val="Frutiger LT Arabic 45 Light"/>
      </rPr>
      <t>View of tourist establishments on major constraints</t>
    </r>
  </si>
  <si>
    <r>
      <rPr>
        <sz val="11"/>
        <color theme="1"/>
        <rFont val="Frutiger LT Arabic 45 Light"/>
      </rPr>
      <t>Major problems facing business environment development</t>
    </r>
  </si>
  <si>
    <t>Tourist Establishments Survey 2017</t>
  </si>
  <si>
    <t>Figure (30) View of tourist establishments on major constraints facing setting up or practicing the activity in the Kingdom 2017</t>
  </si>
  <si>
    <t>Figure (31) Major problems facing business environment development 2017</t>
  </si>
  <si>
    <t>Figure (29) Percentage distribution of establishments that have accounting books (budget) by economic activity</t>
  </si>
  <si>
    <t>Figure (28) Percentage distribution of devices used in establishments by device type and economic activity</t>
  </si>
  <si>
    <t>Figure (27) Percentage distribution of establishments that have cloud data by economic activity</t>
  </si>
  <si>
    <t xml:space="preserve">Figure (26) Percentage distribution of establishments that use various electronic programs and services by activity </t>
  </si>
  <si>
    <t>Figure (25) Percentage distribution of establishments that have an account on social media by economic activity</t>
  </si>
  <si>
    <t>Figure (23-24) Percentage distribution of trips sold by  trip type 2017</t>
  </si>
  <si>
    <t>Figure (22) Average duration of residence by month</t>
  </si>
  <si>
    <t>Figure (21) Average daily return of accommodation units by month</t>
  </si>
  <si>
    <t>Figure(20) Average daily price of accommodation units by month.</t>
  </si>
  <si>
    <t>Figure (19) Monthly occupancy percentages of accommodation units</t>
  </si>
  <si>
    <t>Figure (18) distribution of operating expenditure in tourist-specific activities in the Kingdom by establishment size 2017</t>
  </si>
  <si>
    <t>Figure (17) distribution of operating expenditure in tourist-specific activities in the Kingdom  2017</t>
  </si>
  <si>
    <t>Figure (16) distribution of operating revenues in tourist-specific activities in the Kingdom by establishment size 2017</t>
  </si>
  <si>
    <t>Figure (15) distribution of operating revenues in tourist-specific activities in the Kingdom  2017</t>
  </si>
  <si>
    <t>Figure (14) Percentage distribution of compensations for workers  in tourist-specific activities in the Kingdom 2017</t>
  </si>
  <si>
    <t>Figure (13) Percentage distribution of compensations for employees in tourist-specific activities by establishment size 2017</t>
  </si>
  <si>
    <t>Compensation</t>
  </si>
  <si>
    <t>Employed</t>
  </si>
  <si>
    <t>Figure(12) Correlation between the percentage of employees and paid compensations by activity type 2017 </t>
  </si>
  <si>
    <t>Figure (10) Percentage distribution of compensations for workers  in tourist-specific activities in the Kingdom by activity type 2017</t>
  </si>
  <si>
    <t>Figure (9-10): Percentage distribution of workers by profession</t>
  </si>
  <si>
    <t>Problems with its workers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</si>
</sst>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_-* #,##0.00\-;_-* &quot;-&quot;??_-;_-@_-"/>
    <numFmt numFmtId="164" formatCode="_-* #,##0_-;_-* #,##0\-;_-* &quot;-&quot;??_-;_-@_-"/>
    <numFmt numFmtId="165" formatCode="0.0%"/>
  </numFmts>
  <fonts count="113" x14ac:knownFonts="1">
    <font>
      <sz val="11"/>
      <color theme="1"/>
      <name val="Arial"/>
      <family val="2"/>
      <charset val="178"/>
      <scheme val="minor"/>
    </font>
    <font>
      <b/>
      <sz val="14"/>
      <color rgb="FFFFFFFF"/>
      <name val="Sakkal Majalla"/>
    </font>
    <font>
      <sz val="14"/>
      <name val="Sakkal Majalla"/>
    </font>
    <font>
      <b/>
      <sz val="16"/>
      <name val="Sakkal Majalla"/>
    </font>
    <font>
      <b/>
      <sz val="14"/>
      <color rgb="FF000000"/>
      <name val="Sakkal Majalla"/>
    </font>
    <font>
      <b/>
      <sz val="14"/>
      <color theme="1"/>
      <name val="Sakkal Majalla"/>
    </font>
    <font>
      <b/>
      <sz val="11"/>
      <color rgb="FFFA7D00"/>
      <name val="Arial"/>
      <family val="2"/>
      <charset val="178"/>
      <scheme val="minor"/>
    </font>
    <font>
      <b/>
      <sz val="12"/>
      <color theme="0"/>
      <name val="Sakkal Majalla"/>
    </font>
    <font>
      <b/>
      <sz val="12"/>
      <color theme="1"/>
      <name val="Sakkal Majalla"/>
    </font>
    <font>
      <sz val="13"/>
      <color theme="1"/>
      <name val="Sakkal Majalla"/>
    </font>
    <font>
      <sz val="14"/>
      <color theme="1"/>
      <name val="Sakkal Majalla"/>
    </font>
    <font>
      <b/>
      <sz val="14"/>
      <color theme="0"/>
      <name val="Sakkal Majalla"/>
    </font>
    <font>
      <b/>
      <sz val="14"/>
      <name val="Sakkal Majalla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sz val="12"/>
      <name val="Sakkal Majalla"/>
    </font>
    <font>
      <b/>
      <sz val="16"/>
      <color theme="1"/>
      <name val="Sakkal Majalla"/>
    </font>
    <font>
      <sz val="11"/>
      <color theme="0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0"/>
      <color theme="0"/>
      <name val="Arial"/>
      <family val="2"/>
    </font>
    <font>
      <sz val="12"/>
      <color theme="1"/>
      <name val="Arial"/>
      <family val="2"/>
      <charset val="178"/>
      <scheme val="minor"/>
    </font>
    <font>
      <b/>
      <sz val="12"/>
      <name val="Sakkal Majalla"/>
    </font>
    <font>
      <b/>
      <sz val="12"/>
      <color rgb="FF00B050"/>
      <name val="Sakkal Majalla"/>
    </font>
    <font>
      <sz val="12"/>
      <color theme="0"/>
      <name val="Sakkal Majalla"/>
    </font>
    <font>
      <b/>
      <sz val="14"/>
      <color rgb="FF00B050"/>
      <name val="Sakkal Majalla"/>
    </font>
    <font>
      <b/>
      <sz val="14"/>
      <color rgb="FFFF0000"/>
      <name val="Sakkal Majalla"/>
    </font>
    <font>
      <sz val="14"/>
      <color rgb="FFFF0000"/>
      <name val="Sakkal Majalla"/>
    </font>
    <font>
      <b/>
      <sz val="10"/>
      <color theme="1"/>
      <name val="Arial"/>
      <family val="2"/>
      <scheme val="minor"/>
    </font>
    <font>
      <sz val="14"/>
      <color theme="0"/>
      <name val="Sakkal Majalla"/>
    </font>
    <font>
      <b/>
      <sz val="14"/>
      <color indexed="8"/>
      <name val="Sakkal Majalla"/>
    </font>
    <font>
      <sz val="14"/>
      <color theme="1" tint="0.249977111117893"/>
      <name val="Sakkal Majalla"/>
    </font>
    <font>
      <sz val="14"/>
      <color rgb="FFFFFFFF"/>
      <name val="Sakkal Majalla"/>
    </font>
    <font>
      <sz val="14"/>
      <color rgb="FF000000"/>
      <name val="Sakkal Majalla"/>
    </font>
    <font>
      <sz val="11"/>
      <color theme="1"/>
      <name val="Frutiger LT Arabic 45 Light"/>
    </font>
    <font>
      <sz val="11"/>
      <color theme="1"/>
      <name val="Neo Sans Arabic"/>
      <family val="2"/>
    </font>
    <font>
      <sz val="12"/>
      <color theme="1"/>
      <name val="Sakkal Majalla"/>
    </font>
    <font>
      <u/>
      <sz val="11"/>
      <color theme="10"/>
      <name val="Arial"/>
      <family val="2"/>
      <charset val="178"/>
      <scheme val="minor"/>
    </font>
    <font>
      <sz val="11"/>
      <name val="Frutiger LT Arabic 45 Light"/>
    </font>
    <font>
      <sz val="20"/>
      <name val="Neo Sans Arabic"/>
      <family val="2"/>
      <charset val="178"/>
    </font>
    <font>
      <b/>
      <sz val="14"/>
      <name val="Frutiger LT Arabic 45 Light"/>
    </font>
    <font>
      <b/>
      <sz val="10"/>
      <color theme="1"/>
      <name val="Frutiger LT Arabic 45 Light"/>
    </font>
    <font>
      <b/>
      <sz val="14"/>
      <name val="Neo Sans Arabic"/>
      <family val="2"/>
    </font>
    <font>
      <b/>
      <sz val="12"/>
      <name val="Neo Sans Arabic"/>
      <family val="2"/>
    </font>
    <font>
      <sz val="14"/>
      <color theme="1"/>
      <name val="Arial"/>
      <family val="2"/>
      <charset val="178"/>
      <scheme val="minor"/>
    </font>
    <font>
      <b/>
      <sz val="11"/>
      <name val="Neo Sans Arabic"/>
      <family val="2"/>
    </font>
    <font>
      <b/>
      <sz val="10"/>
      <name val="Neo Sans Arabic"/>
      <family val="2"/>
    </font>
    <font>
      <b/>
      <sz val="8"/>
      <name val="Neo Sans Arabic"/>
      <family val="2"/>
    </font>
    <font>
      <b/>
      <sz val="7"/>
      <color theme="1"/>
      <name val="Frutiger LT Arabic 45 Light"/>
    </font>
    <font>
      <sz val="12"/>
      <color rgb="FFFFFFFF"/>
      <name val="Frutiger LT Arabic 45 Light"/>
    </font>
    <font>
      <sz val="12"/>
      <color theme="0"/>
      <name val="Frutiger LT Arabic 45 Light"/>
    </font>
    <font>
      <sz val="12"/>
      <name val="Frutiger LT Arabic 45 Light"/>
    </font>
    <font>
      <sz val="10"/>
      <name val="Frutiger LT Arabic 45 Light"/>
    </font>
    <font>
      <b/>
      <sz val="8"/>
      <name val="Neo Sans Arabic"/>
      <family val="2"/>
      <charset val="178"/>
    </font>
    <font>
      <b/>
      <sz val="12"/>
      <color rgb="FFFFFFFF"/>
      <name val="Frutiger LT Arabic 45 Light"/>
    </font>
    <font>
      <b/>
      <sz val="12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FFFFFF"/>
      <name val="Frutiger LT Arabic 45 Light"/>
    </font>
    <font>
      <b/>
      <sz val="8"/>
      <name val="Frutiger LT Arabic 45 Light"/>
    </font>
    <font>
      <b/>
      <sz val="12"/>
      <name val="Frutiger LT Arabic 45 Light"/>
    </font>
    <font>
      <sz val="10"/>
      <color theme="1"/>
      <name val="Arial"/>
      <family val="2"/>
      <charset val="178"/>
      <scheme val="minor"/>
    </font>
    <font>
      <b/>
      <sz val="14"/>
      <color theme="1"/>
      <name val="Neo Sans Arabic"/>
      <family val="2"/>
    </font>
    <font>
      <sz val="10"/>
      <color theme="1"/>
      <name val="Frutiger LT Arabic 45 Light"/>
    </font>
    <font>
      <sz val="8"/>
      <color theme="1"/>
      <name val="Arial"/>
      <family val="2"/>
      <charset val="178"/>
      <scheme val="minor"/>
    </font>
    <font>
      <sz val="10"/>
      <color theme="1"/>
      <name val="Neo Sans Arabic"/>
      <family val="2"/>
    </font>
    <font>
      <sz val="12"/>
      <color theme="1"/>
      <name val="Frutiger LT Arabic 45 Light"/>
    </font>
    <font>
      <sz val="8"/>
      <color theme="1"/>
      <name val="Frutiger LT Arabic 45 Light"/>
    </font>
    <font>
      <b/>
      <sz val="16"/>
      <name val="Neo Sans Arabic"/>
      <family val="2"/>
    </font>
    <font>
      <b/>
      <sz val="18"/>
      <name val="Neo Sans Arabic"/>
      <family val="2"/>
      <charset val="178"/>
    </font>
    <font>
      <sz val="7"/>
      <color theme="1"/>
      <name val="Frutiger LT Arabic 45 Light"/>
    </font>
    <font>
      <sz val="7"/>
      <color theme="1"/>
      <name val="Arial"/>
      <family val="2"/>
      <charset val="178"/>
      <scheme val="minor"/>
    </font>
    <font>
      <sz val="10"/>
      <color theme="1"/>
      <name val="Sakkal Majalla"/>
    </font>
    <font>
      <b/>
      <sz val="8"/>
      <color theme="1"/>
      <name val="Neo Sans Arabic"/>
      <family val="2"/>
      <charset val="178"/>
    </font>
    <font>
      <b/>
      <sz val="8"/>
      <color theme="1"/>
      <name val="Sakkal Majalla"/>
    </font>
    <font>
      <sz val="7"/>
      <color theme="1"/>
      <name val="Sakkal Majalla"/>
    </font>
    <font>
      <b/>
      <sz val="12"/>
      <color theme="1"/>
      <name val="Neo Sans Arabic"/>
      <family val="2"/>
    </font>
    <font>
      <b/>
      <sz val="10"/>
      <color theme="1"/>
      <name val="Neo Sans Arabic"/>
      <family val="2"/>
    </font>
    <font>
      <sz val="8"/>
      <name val="Neo Sans Arabic"/>
      <family val="2"/>
    </font>
    <font>
      <sz val="10"/>
      <name val="Neo Sans Arabic"/>
      <family val="2"/>
    </font>
    <font>
      <b/>
      <sz val="16"/>
      <color theme="1"/>
      <name val="Neo Sans Arabic"/>
      <family val="2"/>
    </font>
    <font>
      <b/>
      <sz val="14"/>
      <color rgb="FF404040"/>
      <name val="Neo Sans Arabic"/>
      <family val="2"/>
    </font>
    <font>
      <b/>
      <sz val="12"/>
      <color rgb="FF404040"/>
      <name val="Neo Sans Arabic"/>
      <family val="2"/>
    </font>
    <font>
      <sz val="16"/>
      <color theme="1"/>
      <name val="Arial"/>
      <family val="2"/>
      <charset val="178"/>
      <scheme val="minor"/>
    </font>
    <font>
      <sz val="11"/>
      <color theme="0"/>
      <name val="Sakkal Majalla"/>
    </font>
    <font>
      <sz val="7"/>
      <color theme="1"/>
      <name val="Arial"/>
      <family val="2"/>
      <scheme val="minor"/>
    </font>
    <font>
      <sz val="8"/>
      <name val="Frutiger LT Arabic 45 Light"/>
    </font>
    <font>
      <b/>
      <sz val="16"/>
      <color theme="1"/>
      <name val="Frutiger LT Arabic 45 Light"/>
    </font>
    <font>
      <b/>
      <sz val="14"/>
      <color theme="1"/>
      <name val="Frutiger LT Arabic 45 Light"/>
    </font>
    <font>
      <b/>
      <sz val="12"/>
      <color theme="1"/>
      <name val="Frutiger LT Arabic 45 Light"/>
    </font>
    <font>
      <sz val="10"/>
      <color rgb="FF000000"/>
      <name val="Frutiger LT Arabic 45 Light"/>
    </font>
    <font>
      <sz val="12"/>
      <color rgb="FF000000"/>
      <name val="Frutiger LT Arabic 45 Light"/>
    </font>
    <font>
      <sz val="11"/>
      <color rgb="FFFFFFFF"/>
      <name val="Frutiger LT Arabic 45 Light"/>
    </font>
    <font>
      <sz val="11"/>
      <color theme="0"/>
      <name val="Frutiger LT Arabic 45 Light"/>
    </font>
    <font>
      <b/>
      <sz val="11"/>
      <color theme="1"/>
      <name val="Neo Sans Arabic"/>
      <family val="2"/>
    </font>
    <font>
      <sz val="12"/>
      <color theme="1" tint="0.249977111117893"/>
      <name val="Frutiger LT Arabic 45 Light"/>
    </font>
    <font>
      <b/>
      <sz val="11"/>
      <name val="Frutiger LT Arabic 45 Light"/>
    </font>
    <font>
      <sz val="14"/>
      <color theme="1"/>
      <name val="Frutiger LT Arabic 45 Light"/>
    </font>
    <font>
      <b/>
      <sz val="12"/>
      <color indexed="8"/>
      <name val="Neo Sans Arabic"/>
      <family val="2"/>
    </font>
    <font>
      <b/>
      <sz val="14"/>
      <color rgb="FF000000"/>
      <name val="Frutiger LT Arabic 45 Light"/>
    </font>
    <font>
      <b/>
      <sz val="12"/>
      <color rgb="FF000000"/>
      <name val="Frutiger LT Arabic 45 Light"/>
    </font>
    <font>
      <sz val="11"/>
      <name val="Neo Sans Arabic"/>
      <family val="2"/>
    </font>
    <font>
      <b/>
      <sz val="11"/>
      <color rgb="FF000000"/>
      <name val="Frutiger LT Arabic 45 Light"/>
    </font>
    <font>
      <b/>
      <sz val="11"/>
      <color theme="1" tint="0.249977111117893"/>
      <name val="Frutiger LT Arabic 45 Light"/>
    </font>
    <font>
      <sz val="11"/>
      <color theme="0"/>
      <name val="Calibri"/>
      <family val="2"/>
      <charset val="178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0"/>
      <name val="Frutiger LT Arabic 45 Light"/>
    </font>
    <font>
      <b/>
      <sz val="8"/>
      <color theme="1"/>
      <name val="Frutiger LT Arabic 45 Light"/>
    </font>
    <font>
      <b/>
      <sz val="10"/>
      <color rgb="FF000000"/>
      <name val="Frutiger LT Arabic 45 Light"/>
    </font>
    <font>
      <b/>
      <sz val="9"/>
      <color rgb="FF000000"/>
      <name val="Frutiger LT Arabic 45 Light"/>
    </font>
    <font>
      <b/>
      <sz val="8"/>
      <color rgb="FF000000"/>
      <name val="Frutiger LT Arabic 45 Light"/>
    </font>
    <font>
      <b/>
      <sz val="11"/>
      <color rgb="FF404040"/>
      <name val="Frutiger LT Arabic 45 Light"/>
    </font>
    <font>
      <b/>
      <sz val="12"/>
      <color rgb="FF0070C0"/>
      <name val="Frutiger LT Arabic 45 Light"/>
    </font>
  </fonts>
  <fills count="22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2F75B5"/>
        <bgColor rgb="FF000000"/>
      </patternFill>
    </fill>
    <fill>
      <patternFill patternType="solid">
        <fgColor rgb="FF1F4E78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6">
    <xf numFmtId="0" fontId="0" fillId="0" borderId="0"/>
    <xf numFmtId="0" fontId="6" fillId="3" borderId="1" applyNumberFormat="0" applyAlignment="0" applyProtection="0"/>
    <xf numFmtId="43" fontId="13" fillId="0" borderId="0" applyFont="0" applyFill="0" applyBorder="0" applyAlignment="0" applyProtection="0"/>
    <xf numFmtId="0" fontId="14" fillId="0" borderId="0"/>
    <xf numFmtId="9" fontId="13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734">
    <xf numFmtId="0" fontId="0" fillId="0" borderId="0" xfId="0"/>
    <xf numFmtId="0" fontId="5" fillId="0" borderId="0" xfId="0" applyFont="1" applyAlignment="1">
      <alignment vertical="center"/>
    </xf>
    <xf numFmtId="3" fontId="0" fillId="0" borderId="0" xfId="0" applyNumberFormat="1"/>
    <xf numFmtId="0" fontId="2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10" fillId="0" borderId="0" xfId="0" applyFont="1"/>
    <xf numFmtId="9" fontId="0" fillId="0" borderId="0" xfId="0" applyNumberFormat="1"/>
    <xf numFmtId="10" fontId="0" fillId="0" borderId="0" xfId="0" applyNumberFormat="1"/>
    <xf numFmtId="165" fontId="0" fillId="0" borderId="0" xfId="4" applyNumberFormat="1" applyFont="1"/>
    <xf numFmtId="0" fontId="14" fillId="0" borderId="0" xfId="3"/>
    <xf numFmtId="0" fontId="10" fillId="0" borderId="0" xfId="0" applyFont="1" applyFill="1"/>
    <xf numFmtId="0" fontId="34" fillId="0" borderId="0" xfId="0" applyFont="1"/>
    <xf numFmtId="0" fontId="35" fillId="0" borderId="0" xfId="0" applyFont="1" applyAlignment="1">
      <alignment horizontal="center" vertical="center"/>
    </xf>
    <xf numFmtId="0" fontId="14" fillId="0" borderId="0" xfId="3"/>
    <xf numFmtId="0" fontId="0" fillId="0" borderId="3" xfId="0" applyBorder="1"/>
    <xf numFmtId="0" fontId="2" fillId="8" borderId="3" xfId="0" applyFont="1" applyFill="1" applyBorder="1" applyAlignment="1">
      <alignment horizontal="center" vertical="center" readingOrder="2"/>
    </xf>
    <xf numFmtId="0" fontId="2" fillId="8" borderId="3" xfId="0" applyFont="1" applyFill="1" applyBorder="1" applyAlignment="1">
      <alignment horizontal="right" vertical="center" readingOrder="2"/>
    </xf>
    <xf numFmtId="3" fontId="2" fillId="8" borderId="3" xfId="0" applyNumberFormat="1" applyFont="1" applyFill="1" applyBorder="1" applyAlignment="1">
      <alignment horizontal="center" vertical="center" wrapText="1" readingOrder="1"/>
    </xf>
    <xf numFmtId="3" fontId="0" fillId="0" borderId="3" xfId="0" applyNumberFormat="1" applyBorder="1"/>
    <xf numFmtId="0" fontId="28" fillId="0" borderId="3" xfId="0" applyFont="1" applyBorder="1"/>
    <xf numFmtId="0" fontId="10" fillId="0" borderId="3" xfId="0" applyFont="1" applyBorder="1"/>
    <xf numFmtId="0" fontId="3" fillId="0" borderId="3" xfId="0" applyFont="1" applyBorder="1" applyAlignment="1">
      <alignment vertical="center" readingOrder="2"/>
    </xf>
    <xf numFmtId="0" fontId="0" fillId="0" borderId="3" xfId="0" applyBorder="1" applyAlignment="1">
      <alignment horizontal="center" vertical="center"/>
    </xf>
    <xf numFmtId="9" fontId="31" fillId="6" borderId="3" xfId="0" applyNumberFormat="1" applyFont="1" applyFill="1" applyBorder="1" applyAlignment="1">
      <alignment horizontal="right" vertical="center" readingOrder="2"/>
    </xf>
    <xf numFmtId="0" fontId="30" fillId="0" borderId="3" xfId="0" applyFont="1" applyBorder="1" applyAlignment="1">
      <alignment vertical="center" wrapText="1" readingOrder="2"/>
    </xf>
    <xf numFmtId="0" fontId="12" fillId="0" borderId="3" xfId="0" applyFont="1" applyBorder="1" applyAlignment="1">
      <alignment vertical="center" readingOrder="2"/>
    </xf>
    <xf numFmtId="0" fontId="5" fillId="0" borderId="3" xfId="0" applyFont="1" applyBorder="1" applyAlignment="1">
      <alignment vertical="center"/>
    </xf>
    <xf numFmtId="0" fontId="29" fillId="17" borderId="3" xfId="3" applyFont="1" applyFill="1" applyBorder="1" applyAlignment="1">
      <alignment horizontal="center" vertical="center" wrapText="1" readingOrder="2"/>
    </xf>
    <xf numFmtId="165" fontId="0" fillId="0" borderId="3" xfId="0" applyNumberFormat="1" applyBorder="1"/>
    <xf numFmtId="0" fontId="1" fillId="4" borderId="3" xfId="0" applyFont="1" applyFill="1" applyBorder="1" applyAlignment="1">
      <alignment horizontal="center" vertical="center" wrapText="1" readingOrder="2"/>
    </xf>
    <xf numFmtId="3" fontId="12" fillId="8" borderId="3" xfId="0" applyNumberFormat="1" applyFont="1" applyFill="1" applyBorder="1" applyAlignment="1">
      <alignment horizontal="center" vertical="center" wrapText="1" readingOrder="1"/>
    </xf>
    <xf numFmtId="3" fontId="1" fillId="4" borderId="3" xfId="0" applyNumberFormat="1" applyFont="1" applyFill="1" applyBorder="1" applyAlignment="1">
      <alignment horizontal="center" vertical="center" wrapText="1" readingOrder="1"/>
    </xf>
    <xf numFmtId="3" fontId="5" fillId="8" borderId="3" xfId="0" applyNumberFormat="1" applyFont="1" applyFill="1" applyBorder="1" applyAlignment="1">
      <alignment horizontal="center" vertical="center" wrapText="1" readingOrder="1"/>
    </xf>
    <xf numFmtId="3" fontId="1" fillId="2" borderId="3" xfId="0" applyNumberFormat="1" applyFont="1" applyFill="1" applyBorder="1" applyAlignment="1">
      <alignment horizontal="center" vertical="center" wrapText="1" readingOrder="1"/>
    </xf>
    <xf numFmtId="0" fontId="10" fillId="0" borderId="3" xfId="0" applyFont="1" applyFill="1" applyBorder="1"/>
    <xf numFmtId="3" fontId="10" fillId="0" borderId="3" xfId="0" applyNumberFormat="1" applyFont="1" applyBorder="1"/>
    <xf numFmtId="3" fontId="29" fillId="4" borderId="3" xfId="0" applyNumberFormat="1" applyFont="1" applyFill="1" applyBorder="1"/>
    <xf numFmtId="9" fontId="0" fillId="0" borderId="3" xfId="0" applyNumberFormat="1" applyBorder="1"/>
    <xf numFmtId="0" fontId="0" fillId="0" borderId="4" xfId="0" applyBorder="1"/>
    <xf numFmtId="3" fontId="18" fillId="8" borderId="3" xfId="0" applyNumberFormat="1" applyFont="1" applyFill="1" applyBorder="1" applyAlignment="1">
      <alignment horizontal="center" vertical="center"/>
    </xf>
    <xf numFmtId="165" fontId="18" fillId="8" borderId="3" xfId="4" applyNumberFormat="1" applyFont="1" applyFill="1" applyBorder="1" applyAlignment="1">
      <alignment horizontal="center" vertical="center"/>
    </xf>
    <xf numFmtId="0" fontId="21" fillId="0" borderId="3" xfId="0" applyFont="1" applyBorder="1"/>
    <xf numFmtId="0" fontId="1" fillId="5" borderId="3" xfId="0" applyFont="1" applyFill="1" applyBorder="1" applyAlignment="1">
      <alignment horizontal="center" vertical="center" wrapText="1" readingOrder="2"/>
    </xf>
    <xf numFmtId="0" fontId="1" fillId="7" borderId="3" xfId="0" applyFont="1" applyFill="1" applyBorder="1" applyAlignment="1">
      <alignment horizontal="center" vertical="center" wrapText="1" readingOrder="2"/>
    </xf>
    <xf numFmtId="3" fontId="21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/>
    <xf numFmtId="0" fontId="2" fillId="0" borderId="3" xfId="0" applyFont="1" applyFill="1" applyBorder="1" applyAlignment="1">
      <alignment horizontal="center" vertical="center" readingOrder="2"/>
    </xf>
    <xf numFmtId="9" fontId="10" fillId="0" borderId="3" xfId="0" applyNumberFormat="1" applyFont="1" applyBorder="1"/>
    <xf numFmtId="0" fontId="9" fillId="9" borderId="3" xfId="0" applyFont="1" applyFill="1" applyBorder="1" applyAlignment="1">
      <alignment horizontal="left" vertical="center" wrapText="1" readingOrder="1"/>
    </xf>
    <xf numFmtId="0" fontId="8" fillId="9" borderId="3" xfId="0" applyFont="1" applyFill="1" applyBorder="1" applyAlignment="1">
      <alignment horizontal="center" vertical="center" readingOrder="1"/>
    </xf>
    <xf numFmtId="0" fontId="23" fillId="0" borderId="3" xfId="0" applyFont="1" applyBorder="1" applyAlignment="1">
      <alignment horizontal="right" vertical="center" readingOrder="2"/>
    </xf>
    <xf numFmtId="0" fontId="0" fillId="0" borderId="3" xfId="0" applyBorder="1" applyAlignment="1">
      <alignment horizontal="right"/>
    </xf>
    <xf numFmtId="0" fontId="26" fillId="0" borderId="3" xfId="0" applyFont="1" applyBorder="1" applyAlignment="1">
      <alignment horizontal="right" vertic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vertical="center" wrapText="1" readingOrder="2"/>
    </xf>
    <xf numFmtId="0" fontId="7" fillId="16" borderId="3" xfId="3" applyFont="1" applyFill="1" applyBorder="1" applyAlignment="1">
      <alignment horizontal="center" vertical="center" wrapText="1" readingOrder="2"/>
    </xf>
    <xf numFmtId="164" fontId="7" fillId="4" borderId="3" xfId="2" applyNumberFormat="1" applyFont="1" applyFill="1" applyBorder="1" applyAlignment="1">
      <alignment horizontal="center" vertical="center" wrapText="1"/>
    </xf>
    <xf numFmtId="164" fontId="7" fillId="4" borderId="3" xfId="2" applyNumberFormat="1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 readingOrder="2"/>
    </xf>
    <xf numFmtId="165" fontId="0" fillId="0" borderId="3" xfId="0" applyNumberFormat="1" applyBorder="1" applyAlignment="1">
      <alignment horizontal="center" vertical="center"/>
    </xf>
    <xf numFmtId="0" fontId="8" fillId="15" borderId="3" xfId="0" applyFont="1" applyFill="1" applyBorder="1" applyAlignment="1">
      <alignment horizontal="center" vertical="center" readingOrder="2"/>
    </xf>
    <xf numFmtId="0" fontId="26" fillId="0" borderId="3" xfId="0" applyFont="1" applyBorder="1" applyAlignment="1">
      <alignment horizontal="center" vertical="center" wrapText="1" readingOrder="2"/>
    </xf>
    <xf numFmtId="0" fontId="8" fillId="16" borderId="3" xfId="3" applyFont="1" applyFill="1" applyBorder="1" applyAlignment="1">
      <alignment horizontal="center" vertical="center" wrapText="1" readingOrder="2"/>
    </xf>
    <xf numFmtId="164" fontId="8" fillId="4" borderId="3" xfId="2" applyNumberFormat="1" applyFont="1" applyFill="1" applyBorder="1" applyAlignment="1">
      <alignment horizontal="center" vertical="center" wrapText="1"/>
    </xf>
    <xf numFmtId="164" fontId="8" fillId="4" borderId="3" xfId="2" applyNumberFormat="1" applyFont="1" applyFill="1" applyBorder="1" applyAlignment="1">
      <alignment horizontal="center" vertical="center"/>
    </xf>
    <xf numFmtId="0" fontId="4" fillId="0" borderId="3" xfId="0" applyFont="1" applyBorder="1" applyAlignment="1"/>
    <xf numFmtId="165" fontId="11" fillId="4" borderId="3" xfId="2" applyNumberFormat="1" applyFont="1" applyFill="1" applyBorder="1" applyAlignment="1">
      <alignment horizontal="center" vertical="center" wrapText="1"/>
    </xf>
    <xf numFmtId="9" fontId="11" fillId="4" borderId="3" xfId="2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 readingOrder="2"/>
    </xf>
    <xf numFmtId="0" fontId="3" fillId="0" borderId="3" xfId="0" applyFont="1" applyBorder="1" applyAlignment="1">
      <alignment vertical="center" wrapText="1" readingOrder="2"/>
    </xf>
    <xf numFmtId="0" fontId="0" fillId="0" borderId="14" xfId="0" applyBorder="1"/>
    <xf numFmtId="0" fontId="10" fillId="0" borderId="4" xfId="0" applyFont="1" applyBorder="1"/>
    <xf numFmtId="0" fontId="0" fillId="0" borderId="6" xfId="0" applyBorder="1"/>
    <xf numFmtId="9" fontId="21" fillId="0" borderId="3" xfId="4" applyFont="1" applyBorder="1"/>
    <xf numFmtId="10" fontId="10" fillId="0" borderId="3" xfId="0" applyNumberFormat="1" applyFont="1" applyBorder="1"/>
    <xf numFmtId="0" fontId="34" fillId="0" borderId="3" xfId="0" applyFont="1" applyBorder="1"/>
    <xf numFmtId="0" fontId="38" fillId="0" borderId="3" xfId="0" applyFont="1" applyBorder="1" applyAlignment="1">
      <alignment horizontal="center" vertical="center"/>
    </xf>
    <xf numFmtId="0" fontId="38" fillId="0" borderId="3" xfId="0" applyFont="1" applyBorder="1"/>
    <xf numFmtId="0" fontId="38" fillId="7" borderId="3" xfId="0" applyFont="1" applyFill="1" applyBorder="1" applyAlignment="1">
      <alignment horizontal="center" vertical="center"/>
    </xf>
    <xf numFmtId="0" fontId="38" fillId="0" borderId="3" xfId="0" applyFont="1" applyBorder="1" applyAlignment="1">
      <alignment horizontal="center"/>
    </xf>
    <xf numFmtId="0" fontId="34" fillId="0" borderId="3" xfId="0" applyFont="1" applyBorder="1" applyAlignment="1">
      <alignment horizontal="center" vertical="center"/>
    </xf>
    <xf numFmtId="0" fontId="41" fillId="0" borderId="3" xfId="0" applyFont="1" applyBorder="1"/>
    <xf numFmtId="0" fontId="44" fillId="0" borderId="3" xfId="0" applyFont="1" applyBorder="1"/>
    <xf numFmtId="0" fontId="44" fillId="0" borderId="0" xfId="0" applyFont="1"/>
    <xf numFmtId="0" fontId="42" fillId="0" borderId="3" xfId="0" applyFont="1" applyBorder="1" applyAlignment="1">
      <alignment vertical="center" readingOrder="2"/>
    </xf>
    <xf numFmtId="0" fontId="48" fillId="0" borderId="3" xfId="0" applyFont="1" applyBorder="1"/>
    <xf numFmtId="0" fontId="51" fillId="7" borderId="3" xfId="0" applyFont="1" applyFill="1" applyBorder="1" applyAlignment="1">
      <alignment horizontal="center" vertical="center" readingOrder="2"/>
    </xf>
    <xf numFmtId="0" fontId="51" fillId="7" borderId="3" xfId="0" applyFont="1" applyFill="1" applyBorder="1" applyAlignment="1">
      <alignment horizontal="right" vertical="center" readingOrder="2"/>
    </xf>
    <xf numFmtId="3" fontId="51" fillId="7" borderId="3" xfId="0" applyNumberFormat="1" applyFont="1" applyFill="1" applyBorder="1" applyAlignment="1">
      <alignment horizontal="center" vertical="center" wrapText="1" readingOrder="1"/>
    </xf>
    <xf numFmtId="3" fontId="51" fillId="7" borderId="3" xfId="0" applyNumberFormat="1" applyFont="1" applyFill="1" applyBorder="1" applyAlignment="1">
      <alignment horizontal="left" vertical="center" wrapText="1" readingOrder="1"/>
    </xf>
    <xf numFmtId="0" fontId="51" fillId="8" borderId="3" xfId="0" applyFont="1" applyFill="1" applyBorder="1" applyAlignment="1">
      <alignment horizontal="center" vertical="center" readingOrder="2"/>
    </xf>
    <xf numFmtId="0" fontId="51" fillId="8" borderId="3" xfId="0" applyFont="1" applyFill="1" applyBorder="1" applyAlignment="1">
      <alignment horizontal="right" vertical="center" readingOrder="2"/>
    </xf>
    <xf numFmtId="3" fontId="51" fillId="8" borderId="3" xfId="0" applyNumberFormat="1" applyFont="1" applyFill="1" applyBorder="1" applyAlignment="1">
      <alignment horizontal="center" vertical="center" wrapText="1" readingOrder="1"/>
    </xf>
    <xf numFmtId="3" fontId="51" fillId="8" borderId="3" xfId="0" applyNumberFormat="1" applyFont="1" applyFill="1" applyBorder="1" applyAlignment="1">
      <alignment horizontal="left" vertical="center" wrapText="1" readingOrder="1"/>
    </xf>
    <xf numFmtId="3" fontId="38" fillId="7" borderId="3" xfId="0" applyNumberFormat="1" applyFont="1" applyFill="1" applyBorder="1" applyAlignment="1">
      <alignment horizontal="center" vertical="center" wrapText="1" readingOrder="1"/>
    </xf>
    <xf numFmtId="3" fontId="38" fillId="8" borderId="3" xfId="0" applyNumberFormat="1" applyFont="1" applyFill="1" applyBorder="1" applyAlignment="1">
      <alignment horizontal="center" vertical="center" wrapText="1" readingOrder="1"/>
    </xf>
    <xf numFmtId="0" fontId="52" fillId="7" borderId="3" xfId="0" applyFont="1" applyFill="1" applyBorder="1" applyAlignment="1">
      <alignment horizontal="center" vertical="center" readingOrder="2"/>
    </xf>
    <xf numFmtId="0" fontId="52" fillId="8" borderId="3" xfId="0" applyFont="1" applyFill="1" applyBorder="1" applyAlignment="1">
      <alignment horizontal="center" vertical="center" readingOrder="2"/>
    </xf>
    <xf numFmtId="3" fontId="52" fillId="7" borderId="3" xfId="0" applyNumberFormat="1" applyFont="1" applyFill="1" applyBorder="1" applyAlignment="1">
      <alignment horizontal="center" vertical="center" wrapText="1" readingOrder="1"/>
    </xf>
    <xf numFmtId="3" fontId="52" fillId="8" borderId="3" xfId="0" applyNumberFormat="1" applyFont="1" applyFill="1" applyBorder="1" applyAlignment="1">
      <alignment horizontal="center" vertical="center" wrapText="1" readingOrder="1"/>
    </xf>
    <xf numFmtId="0" fontId="54" fillId="4" borderId="3" xfId="0" applyFont="1" applyFill="1" applyBorder="1" applyAlignment="1">
      <alignment horizontal="center" vertical="center" wrapText="1" readingOrder="2"/>
    </xf>
    <xf numFmtId="3" fontId="54" fillId="2" borderId="3" xfId="0" applyNumberFormat="1" applyFont="1" applyFill="1" applyBorder="1" applyAlignment="1">
      <alignment horizontal="center" vertical="center" wrapText="1" readingOrder="1"/>
    </xf>
    <xf numFmtId="0" fontId="57" fillId="4" borderId="3" xfId="0" applyFont="1" applyFill="1" applyBorder="1" applyAlignment="1">
      <alignment horizontal="center" vertical="center" wrapText="1" readingOrder="2"/>
    </xf>
    <xf numFmtId="0" fontId="52" fillId="7" borderId="3" xfId="0" applyFont="1" applyFill="1" applyBorder="1" applyAlignment="1">
      <alignment horizontal="right" vertical="center" readingOrder="2"/>
    </xf>
    <xf numFmtId="0" fontId="52" fillId="8" borderId="3" xfId="0" applyFont="1" applyFill="1" applyBorder="1" applyAlignment="1">
      <alignment horizontal="right" vertical="center" readingOrder="2"/>
    </xf>
    <xf numFmtId="0" fontId="59" fillId="0" borderId="3" xfId="0" applyFont="1" applyBorder="1" applyAlignment="1">
      <alignment vertical="center" readingOrder="2"/>
    </xf>
    <xf numFmtId="0" fontId="0" fillId="0" borderId="3" xfId="0" applyFont="1" applyBorder="1"/>
    <xf numFmtId="0" fontId="0" fillId="0" borderId="0" xfId="0" applyFont="1"/>
    <xf numFmtId="0" fontId="60" fillId="0" borderId="3" xfId="0" applyFont="1" applyBorder="1"/>
    <xf numFmtId="0" fontId="60" fillId="0" borderId="0" xfId="0" applyFont="1"/>
    <xf numFmtId="0" fontId="62" fillId="0" borderId="3" xfId="0" applyFont="1" applyBorder="1"/>
    <xf numFmtId="0" fontId="63" fillId="0" borderId="3" xfId="0" applyFont="1" applyBorder="1"/>
    <xf numFmtId="0" fontId="63" fillId="0" borderId="0" xfId="0" applyFont="1"/>
    <xf numFmtId="0" fontId="64" fillId="0" borderId="3" xfId="0" applyFont="1" applyBorder="1"/>
    <xf numFmtId="3" fontId="34" fillId="0" borderId="3" xfId="0" applyNumberFormat="1" applyFont="1" applyBorder="1"/>
    <xf numFmtId="0" fontId="65" fillId="0" borderId="3" xfId="0" applyFont="1" applyBorder="1"/>
    <xf numFmtId="0" fontId="65" fillId="9" borderId="3" xfId="0" applyFont="1" applyFill="1" applyBorder="1" applyAlignment="1">
      <alignment horizontal="left" vertical="center" wrapText="1" readingOrder="1"/>
    </xf>
    <xf numFmtId="0" fontId="65" fillId="9" borderId="3" xfId="0" applyFont="1" applyFill="1" applyBorder="1" applyAlignment="1">
      <alignment horizontal="center" vertical="center" readingOrder="1"/>
    </xf>
    <xf numFmtId="0" fontId="65" fillId="6" borderId="3" xfId="0" applyFont="1" applyFill="1" applyBorder="1" applyAlignment="1">
      <alignment horizontal="left" vertical="center" wrapText="1" readingOrder="1"/>
    </xf>
    <xf numFmtId="0" fontId="65" fillId="6" borderId="3" xfId="0" applyFont="1" applyFill="1" applyBorder="1" applyAlignment="1">
      <alignment horizontal="center" vertical="center" readingOrder="1"/>
    </xf>
    <xf numFmtId="0" fontId="66" fillId="0" borderId="3" xfId="0" applyFont="1" applyBorder="1"/>
    <xf numFmtId="0" fontId="62" fillId="9" borderId="3" xfId="0" applyFont="1" applyFill="1" applyBorder="1" applyAlignment="1">
      <alignment horizontal="center" vertical="center" readingOrder="1"/>
    </xf>
    <xf numFmtId="0" fontId="62" fillId="6" borderId="3" xfId="0" applyFont="1" applyFill="1" applyBorder="1" applyAlignment="1">
      <alignment horizontal="center" vertical="center" readingOrder="1"/>
    </xf>
    <xf numFmtId="0" fontId="32" fillId="2" borderId="0" xfId="0" applyFont="1" applyFill="1" applyAlignment="1">
      <alignment horizontal="center" vertical="center" wrapText="1" readingOrder="2"/>
    </xf>
    <xf numFmtId="0" fontId="69" fillId="0" borderId="3" xfId="0" applyFont="1" applyBorder="1"/>
    <xf numFmtId="0" fontId="70" fillId="0" borderId="3" xfId="0" applyFont="1" applyBorder="1"/>
    <xf numFmtId="0" fontId="70" fillId="0" borderId="0" xfId="0" applyFont="1"/>
    <xf numFmtId="0" fontId="63" fillId="0" borderId="4" xfId="0" applyFont="1" applyBorder="1"/>
    <xf numFmtId="0" fontId="70" fillId="0" borderId="4" xfId="0" applyFont="1" applyBorder="1"/>
    <xf numFmtId="9" fontId="0" fillId="0" borderId="3" xfId="4" applyFont="1" applyBorder="1"/>
    <xf numFmtId="0" fontId="54" fillId="2" borderId="3" xfId="0" applyFont="1" applyFill="1" applyBorder="1" applyAlignment="1">
      <alignment horizontal="center" vertical="center" wrapText="1" readingOrder="2"/>
    </xf>
    <xf numFmtId="9" fontId="38" fillId="8" borderId="3" xfId="0" applyNumberFormat="1" applyFont="1" applyFill="1" applyBorder="1" applyAlignment="1">
      <alignment horizontal="center" vertical="center" wrapText="1" readingOrder="1"/>
    </xf>
    <xf numFmtId="9" fontId="38" fillId="7" borderId="3" xfId="0" applyNumberFormat="1" applyFont="1" applyFill="1" applyBorder="1" applyAlignment="1">
      <alignment horizontal="center" vertical="center" wrapText="1" readingOrder="1"/>
    </xf>
    <xf numFmtId="9" fontId="55" fillId="19" borderId="3" xfId="0" applyNumberFormat="1" applyFont="1" applyFill="1" applyBorder="1" applyAlignment="1">
      <alignment horizontal="center" vertical="center" wrapText="1" readingOrder="1"/>
    </xf>
    <xf numFmtId="0" fontId="51" fillId="8" borderId="3" xfId="0" applyFont="1" applyFill="1" applyBorder="1" applyAlignment="1">
      <alignment horizontal="left" vertical="center" readingOrder="2"/>
    </xf>
    <xf numFmtId="0" fontId="51" fillId="7" borderId="3" xfId="0" applyFont="1" applyFill="1" applyBorder="1" applyAlignment="1">
      <alignment horizontal="left" vertical="center" readingOrder="2"/>
    </xf>
    <xf numFmtId="0" fontId="73" fillId="0" borderId="0" xfId="0" applyFont="1"/>
    <xf numFmtId="0" fontId="74" fillId="0" borderId="0" xfId="0" applyFont="1" applyAlignment="1">
      <alignment horizontal="right"/>
    </xf>
    <xf numFmtId="3" fontId="54" fillId="14" borderId="3" xfId="0" applyNumberFormat="1" applyFont="1" applyFill="1" applyBorder="1" applyAlignment="1">
      <alignment horizontal="center" vertical="center" wrapText="1" readingOrder="1"/>
    </xf>
    <xf numFmtId="0" fontId="73" fillId="0" borderId="3" xfId="0" applyFont="1" applyBorder="1"/>
    <xf numFmtId="0" fontId="74" fillId="0" borderId="3" xfId="0" applyFont="1" applyBorder="1" applyAlignment="1">
      <alignment horizontal="right"/>
    </xf>
    <xf numFmtId="0" fontId="71" fillId="0" borderId="3" xfId="0" applyFont="1" applyBorder="1" applyAlignment="1">
      <alignment horizontal="center"/>
    </xf>
    <xf numFmtId="0" fontId="71" fillId="0" borderId="0" xfId="0" applyFont="1" applyAlignment="1">
      <alignment horizontal="center"/>
    </xf>
    <xf numFmtId="3" fontId="55" fillId="4" borderId="3" xfId="0" applyNumberFormat="1" applyFont="1" applyFill="1" applyBorder="1" applyAlignment="1">
      <alignment horizontal="center" vertical="center" wrapText="1" readingOrder="1"/>
    </xf>
    <xf numFmtId="0" fontId="45" fillId="0" borderId="3" xfId="0" applyFont="1" applyBorder="1" applyAlignment="1">
      <alignment vertical="center" readingOrder="2"/>
    </xf>
    <xf numFmtId="0" fontId="46" fillId="0" borderId="3" xfId="0" applyFont="1" applyBorder="1" applyAlignment="1">
      <alignment vertical="center" readingOrder="2"/>
    </xf>
    <xf numFmtId="0" fontId="47" fillId="0" borderId="3" xfId="0" applyFont="1" applyBorder="1" applyAlignment="1">
      <alignment vertical="center" readingOrder="2"/>
    </xf>
    <xf numFmtId="0" fontId="55" fillId="4" borderId="3" xfId="0" applyFont="1" applyFill="1" applyBorder="1" applyAlignment="1">
      <alignment horizontal="center" vertical="center" wrapText="1" readingOrder="2"/>
    </xf>
    <xf numFmtId="0" fontId="58" fillId="0" borderId="4" xfId="0" applyFont="1" applyBorder="1" applyAlignment="1">
      <alignment vertical="center" readingOrder="2"/>
    </xf>
    <xf numFmtId="0" fontId="58" fillId="0" borderId="3" xfId="0" applyFont="1" applyBorder="1" applyAlignment="1">
      <alignment vertical="center" readingOrder="2"/>
    </xf>
    <xf numFmtId="3" fontId="65" fillId="0" borderId="3" xfId="0" applyNumberFormat="1" applyFont="1" applyBorder="1"/>
    <xf numFmtId="0" fontId="50" fillId="13" borderId="3" xfId="3" applyFont="1" applyFill="1" applyBorder="1" applyAlignment="1">
      <alignment horizontal="center" vertical="center" wrapText="1" readingOrder="2"/>
    </xf>
    <xf numFmtId="164" fontId="50" fillId="11" borderId="3" xfId="2" applyNumberFormat="1" applyFont="1" applyFill="1" applyBorder="1" applyAlignment="1">
      <alignment horizontal="center" vertical="center" wrapText="1"/>
    </xf>
    <xf numFmtId="164" fontId="50" fillId="11" borderId="3" xfId="2" applyNumberFormat="1" applyFont="1" applyFill="1" applyBorder="1" applyAlignment="1">
      <alignment horizontal="center" vertical="center"/>
    </xf>
    <xf numFmtId="0" fontId="65" fillId="15" borderId="3" xfId="0" applyFont="1" applyFill="1" applyBorder="1" applyAlignment="1">
      <alignment horizontal="center" vertical="center" readingOrder="2"/>
    </xf>
    <xf numFmtId="0" fontId="65" fillId="15" borderId="3" xfId="0" applyFont="1" applyFill="1" applyBorder="1" applyAlignment="1">
      <alignment horizontal="right" vertical="center" readingOrder="2"/>
    </xf>
    <xf numFmtId="0" fontId="65" fillId="15" borderId="3" xfId="0" applyFont="1" applyFill="1" applyBorder="1" applyAlignment="1">
      <alignment horizontal="left" vertical="center" readingOrder="1"/>
    </xf>
    <xf numFmtId="0" fontId="65" fillId="15" borderId="3" xfId="0" applyFont="1" applyFill="1" applyBorder="1" applyAlignment="1">
      <alignment horizontal="center" vertical="center" readingOrder="1"/>
    </xf>
    <xf numFmtId="165" fontId="38" fillId="0" borderId="3" xfId="0" applyNumberFormat="1" applyFont="1" applyBorder="1" applyAlignment="1">
      <alignment horizontal="center" vertical="center"/>
    </xf>
    <xf numFmtId="0" fontId="55" fillId="13" borderId="3" xfId="3" applyFont="1" applyFill="1" applyBorder="1" applyAlignment="1">
      <alignment horizontal="center" vertical="center" wrapText="1" readingOrder="2"/>
    </xf>
    <xf numFmtId="164" fontId="55" fillId="11" borderId="3" xfId="2" applyNumberFormat="1" applyFont="1" applyFill="1" applyBorder="1" applyAlignment="1">
      <alignment horizontal="center" vertical="center" wrapText="1"/>
    </xf>
    <xf numFmtId="164" fontId="55" fillId="11" borderId="3" xfId="2" applyNumberFormat="1" applyFont="1" applyFill="1" applyBorder="1" applyAlignment="1">
      <alignment horizontal="center" vertical="center"/>
    </xf>
    <xf numFmtId="165" fontId="55" fillId="11" borderId="3" xfId="0" applyNumberFormat="1" applyFont="1" applyFill="1" applyBorder="1" applyAlignment="1">
      <alignment horizontal="center" vertical="center"/>
    </xf>
    <xf numFmtId="1" fontId="50" fillId="11" borderId="3" xfId="0" applyNumberFormat="1" applyFont="1" applyFill="1" applyBorder="1" applyAlignment="1">
      <alignment horizontal="center" vertical="center"/>
    </xf>
    <xf numFmtId="1" fontId="55" fillId="11" borderId="3" xfId="0" applyNumberFormat="1" applyFont="1" applyFill="1" applyBorder="1" applyAlignment="1">
      <alignment horizontal="center" vertical="center"/>
    </xf>
    <xf numFmtId="1" fontId="38" fillId="0" borderId="3" xfId="0" applyNumberFormat="1" applyFont="1" applyBorder="1" applyAlignment="1">
      <alignment horizontal="center" vertical="center"/>
    </xf>
    <xf numFmtId="1" fontId="38" fillId="8" borderId="3" xfId="0" applyNumberFormat="1" applyFont="1" applyFill="1" applyBorder="1" applyAlignment="1">
      <alignment horizontal="center" vertical="center"/>
    </xf>
    <xf numFmtId="0" fontId="62" fillId="15" borderId="3" xfId="0" applyFont="1" applyFill="1" applyBorder="1" applyAlignment="1">
      <alignment horizontal="center" vertical="center" readingOrder="2"/>
    </xf>
    <xf numFmtId="0" fontId="62" fillId="15" borderId="3" xfId="0" applyFont="1" applyFill="1" applyBorder="1" applyAlignment="1">
      <alignment horizontal="center" vertical="center" readingOrder="1"/>
    </xf>
    <xf numFmtId="0" fontId="54" fillId="4" borderId="3" xfId="0" applyFont="1" applyFill="1" applyBorder="1" applyAlignment="1">
      <alignment horizontal="center" vertical="center" wrapText="1" readingOrder="2"/>
    </xf>
    <xf numFmtId="0" fontId="55" fillId="13" borderId="3" xfId="3" applyFont="1" applyFill="1" applyBorder="1" applyAlignment="1">
      <alignment horizontal="center" vertical="center" readingOrder="2"/>
    </xf>
    <xf numFmtId="0" fontId="50" fillId="13" borderId="3" xfId="3" applyFont="1" applyFill="1" applyBorder="1" applyAlignment="1">
      <alignment horizontal="center" vertical="center" readingOrder="2"/>
    </xf>
    <xf numFmtId="0" fontId="82" fillId="0" borderId="3" xfId="0" applyFont="1" applyBorder="1"/>
    <xf numFmtId="0" fontId="82" fillId="0" borderId="0" xfId="0" applyFont="1"/>
    <xf numFmtId="0" fontId="77" fillId="0" borderId="7" xfId="0" applyFont="1" applyBorder="1" applyAlignment="1">
      <alignment vertical="center" readingOrder="2"/>
    </xf>
    <xf numFmtId="0" fontId="77" fillId="0" borderId="4" xfId="0" applyFont="1" applyBorder="1" applyAlignment="1">
      <alignment vertical="center" readingOrder="2"/>
    </xf>
    <xf numFmtId="0" fontId="82" fillId="0" borderId="3" xfId="0" applyFont="1" applyBorder="1" applyAlignment="1"/>
    <xf numFmtId="0" fontId="82" fillId="0" borderId="0" xfId="0" applyFont="1" applyAlignment="1"/>
    <xf numFmtId="0" fontId="21" fillId="0" borderId="14" xfId="0" applyFont="1" applyBorder="1"/>
    <xf numFmtId="0" fontId="83" fillId="13" borderId="3" xfId="3" applyFont="1" applyFill="1" applyBorder="1" applyAlignment="1">
      <alignment horizontal="center" vertical="center" wrapText="1" readingOrder="2"/>
    </xf>
    <xf numFmtId="0" fontId="77" fillId="0" borderId="3" xfId="0" applyFont="1" applyBorder="1" applyAlignment="1">
      <alignment vertical="center" readingOrder="2"/>
    </xf>
    <xf numFmtId="0" fontId="60" fillId="0" borderId="14" xfId="0" applyFont="1" applyBorder="1"/>
    <xf numFmtId="0" fontId="13" fillId="0" borderId="3" xfId="0" applyFont="1" applyBorder="1"/>
    <xf numFmtId="0" fontId="84" fillId="0" borderId="3" xfId="0" applyFont="1" applyBorder="1"/>
    <xf numFmtId="0" fontId="84" fillId="0" borderId="0" xfId="0" applyFont="1"/>
    <xf numFmtId="0" fontId="36" fillId="0" borderId="3" xfId="0" applyFont="1" applyFill="1" applyBorder="1" applyAlignment="1">
      <alignment horizontal="left" vertical="center" wrapText="1" readingOrder="1"/>
    </xf>
    <xf numFmtId="0" fontId="0" fillId="0" borderId="3" xfId="0" applyFill="1" applyBorder="1"/>
    <xf numFmtId="0" fontId="71" fillId="0" borderId="3" xfId="0" applyFont="1" applyFill="1" applyBorder="1" applyAlignment="1">
      <alignment horizontal="center" vertical="center" readingOrder="1"/>
    </xf>
    <xf numFmtId="0" fontId="60" fillId="0" borderId="3" xfId="0" applyFont="1" applyFill="1" applyBorder="1"/>
    <xf numFmtId="0" fontId="70" fillId="0" borderId="3" xfId="0" applyFont="1" applyFill="1" applyBorder="1"/>
    <xf numFmtId="0" fontId="89" fillId="18" borderId="3" xfId="0" applyFont="1" applyFill="1" applyBorder="1" applyAlignment="1">
      <alignment horizontal="right" vertical="center" wrapText="1" readingOrder="2"/>
    </xf>
    <xf numFmtId="0" fontId="90" fillId="18" borderId="3" xfId="0" applyFont="1" applyFill="1" applyBorder="1" applyAlignment="1">
      <alignment horizontal="right" vertical="center" wrapText="1" readingOrder="2"/>
    </xf>
    <xf numFmtId="0" fontId="34" fillId="18" borderId="3" xfId="0" applyFont="1" applyFill="1" applyBorder="1" applyAlignment="1">
      <alignment horizontal="center" vertical="center"/>
    </xf>
    <xf numFmtId="9" fontId="34" fillId="18" borderId="3" xfId="0" applyNumberFormat="1" applyFont="1" applyFill="1" applyBorder="1" applyAlignment="1">
      <alignment horizontal="center" vertical="center"/>
    </xf>
    <xf numFmtId="0" fontId="65" fillId="18" borderId="3" xfId="0" applyFont="1" applyFill="1" applyBorder="1" applyAlignment="1">
      <alignment horizontal="left" vertical="center"/>
    </xf>
    <xf numFmtId="0" fontId="62" fillId="18" borderId="3" xfId="0" applyFont="1" applyFill="1" applyBorder="1" applyAlignment="1">
      <alignment horizontal="left" vertical="center"/>
    </xf>
    <xf numFmtId="0" fontId="89" fillId="0" borderId="3" xfId="0" applyFont="1" applyBorder="1" applyAlignment="1">
      <alignment horizontal="right" vertical="center" wrapText="1" readingOrder="2"/>
    </xf>
    <xf numFmtId="0" fontId="90" fillId="0" borderId="3" xfId="0" applyFont="1" applyBorder="1" applyAlignment="1">
      <alignment horizontal="right" vertical="center" wrapText="1" readingOrder="2"/>
    </xf>
    <xf numFmtId="165" fontId="34" fillId="0" borderId="3" xfId="0" applyNumberFormat="1" applyFont="1" applyBorder="1" applyAlignment="1">
      <alignment horizontal="center" vertical="center"/>
    </xf>
    <xf numFmtId="0" fontId="65" fillId="0" borderId="3" xfId="0" applyFont="1" applyBorder="1" applyAlignment="1">
      <alignment horizontal="left" vertical="center"/>
    </xf>
    <xf numFmtId="0" fontId="62" fillId="0" borderId="3" xfId="0" applyFont="1" applyBorder="1" applyAlignment="1">
      <alignment horizontal="left" vertical="center"/>
    </xf>
    <xf numFmtId="165" fontId="34" fillId="18" borderId="3" xfId="0" applyNumberFormat="1" applyFont="1" applyFill="1" applyBorder="1" applyAlignment="1">
      <alignment horizontal="center" vertical="center"/>
    </xf>
    <xf numFmtId="0" fontId="50" fillId="4" borderId="3" xfId="0" applyFont="1" applyFill="1" applyBorder="1" applyAlignment="1">
      <alignment horizontal="center" vertical="center"/>
    </xf>
    <xf numFmtId="165" fontId="50" fillId="4" borderId="3" xfId="0" applyNumberFormat="1" applyFont="1" applyFill="1" applyBorder="1" applyAlignment="1">
      <alignment horizontal="center" vertical="center"/>
    </xf>
    <xf numFmtId="0" fontId="76" fillId="0" borderId="3" xfId="0" applyFont="1" applyBorder="1" applyAlignment="1">
      <alignment horizontal="center" vertical="center"/>
    </xf>
    <xf numFmtId="0" fontId="91" fillId="4" borderId="3" xfId="0" applyFont="1" applyFill="1" applyBorder="1" applyAlignment="1">
      <alignment horizontal="center" vertical="center" wrapText="1" readingOrder="2"/>
    </xf>
    <xf numFmtId="0" fontId="92" fillId="13" borderId="3" xfId="3" applyFont="1" applyFill="1" applyBorder="1" applyAlignment="1">
      <alignment horizontal="center" vertical="center" wrapText="1" readingOrder="2"/>
    </xf>
    <xf numFmtId="165" fontId="38" fillId="8" borderId="3" xfId="2" applyNumberFormat="1" applyFont="1" applyFill="1" applyBorder="1" applyAlignment="1">
      <alignment horizontal="center" vertical="center" wrapText="1"/>
    </xf>
    <xf numFmtId="165" fontId="50" fillId="11" borderId="3" xfId="2" applyNumberFormat="1" applyFont="1" applyFill="1" applyBorder="1" applyAlignment="1">
      <alignment horizontal="center" vertical="center" wrapText="1"/>
    </xf>
    <xf numFmtId="9" fontId="50" fillId="11" borderId="3" xfId="2" applyNumberFormat="1" applyFont="1" applyFill="1" applyBorder="1" applyAlignment="1">
      <alignment horizontal="center" vertical="center" wrapText="1"/>
    </xf>
    <xf numFmtId="0" fontId="76" fillId="0" borderId="3" xfId="0" applyFont="1" applyBorder="1"/>
    <xf numFmtId="0" fontId="29" fillId="13" borderId="3" xfId="3" applyFont="1" applyFill="1" applyBorder="1" applyAlignment="1">
      <alignment horizontal="center" vertical="center" wrapText="1" readingOrder="1"/>
    </xf>
    <xf numFmtId="1" fontId="51" fillId="9" borderId="3" xfId="3" applyNumberFormat="1" applyFont="1" applyFill="1" applyBorder="1" applyAlignment="1">
      <alignment horizontal="center" vertical="center" wrapText="1" readingOrder="2"/>
    </xf>
    <xf numFmtId="9" fontId="94" fillId="9" borderId="3" xfId="3" applyNumberFormat="1" applyFont="1" applyFill="1" applyBorder="1" applyAlignment="1">
      <alignment horizontal="right" vertical="center" wrapText="1" readingOrder="2"/>
    </xf>
    <xf numFmtId="9" fontId="38" fillId="8" borderId="3" xfId="2" applyNumberFormat="1" applyFont="1" applyFill="1" applyBorder="1" applyAlignment="1">
      <alignment horizontal="center" vertical="center" wrapText="1"/>
    </xf>
    <xf numFmtId="1" fontId="51" fillId="6" borderId="3" xfId="0" applyNumberFormat="1" applyFont="1" applyFill="1" applyBorder="1" applyAlignment="1">
      <alignment horizontal="center" vertical="center" readingOrder="2"/>
    </xf>
    <xf numFmtId="9" fontId="94" fillId="6" borderId="3" xfId="0" applyNumberFormat="1" applyFont="1" applyFill="1" applyBorder="1" applyAlignment="1">
      <alignment horizontal="right" vertical="center" readingOrder="2"/>
    </xf>
    <xf numFmtId="9" fontId="38" fillId="7" borderId="3" xfId="2" applyNumberFormat="1" applyFont="1" applyFill="1" applyBorder="1" applyAlignment="1">
      <alignment horizontal="center" vertical="center" wrapText="1"/>
    </xf>
    <xf numFmtId="9" fontId="94" fillId="9" borderId="3" xfId="1" applyNumberFormat="1" applyFont="1" applyFill="1" applyBorder="1" applyAlignment="1">
      <alignment horizontal="right" vertical="center" readingOrder="2"/>
    </xf>
    <xf numFmtId="9" fontId="94" fillId="6" borderId="3" xfId="1" applyNumberFormat="1" applyFont="1" applyFill="1" applyBorder="1" applyAlignment="1">
      <alignment horizontal="right" vertical="center" readingOrder="2"/>
    </xf>
    <xf numFmtId="9" fontId="94" fillId="9" borderId="3" xfId="0" applyNumberFormat="1" applyFont="1" applyFill="1" applyBorder="1" applyAlignment="1">
      <alignment horizontal="right" vertical="center" readingOrder="2"/>
    </xf>
    <xf numFmtId="1" fontId="52" fillId="9" borderId="3" xfId="3" applyNumberFormat="1" applyFont="1" applyFill="1" applyBorder="1" applyAlignment="1">
      <alignment horizontal="center" vertical="center" wrapText="1" readingOrder="2"/>
    </xf>
    <xf numFmtId="1" fontId="52" fillId="6" borderId="3" xfId="0" applyNumberFormat="1" applyFont="1" applyFill="1" applyBorder="1" applyAlignment="1">
      <alignment horizontal="center" vertical="center" readingOrder="2"/>
    </xf>
    <xf numFmtId="0" fontId="83" fillId="13" borderId="0" xfId="3" applyFont="1" applyFill="1" applyAlignment="1">
      <alignment horizontal="center" vertical="center" wrapText="1" readingOrder="2"/>
    </xf>
    <xf numFmtId="0" fontId="92" fillId="13" borderId="3" xfId="3" applyFont="1" applyFill="1" applyBorder="1" applyAlignment="1">
      <alignment horizontal="center" vertical="center" wrapText="1" readingOrder="1"/>
    </xf>
    <xf numFmtId="0" fontId="62" fillId="6" borderId="3" xfId="0" applyFont="1" applyFill="1" applyBorder="1" applyAlignment="1">
      <alignment horizontal="center" vertical="center" readingOrder="2"/>
    </xf>
    <xf numFmtId="0" fontId="65" fillId="6" borderId="3" xfId="0" applyFont="1" applyFill="1" applyBorder="1" applyAlignment="1">
      <alignment horizontal="right" vertical="center" readingOrder="2"/>
    </xf>
    <xf numFmtId="0" fontId="62" fillId="9" borderId="3" xfId="0" applyFont="1" applyFill="1" applyBorder="1" applyAlignment="1">
      <alignment horizontal="center" vertical="center" readingOrder="2"/>
    </xf>
    <xf numFmtId="0" fontId="65" fillId="9" borderId="3" xfId="0" applyFont="1" applyFill="1" applyBorder="1" applyAlignment="1">
      <alignment horizontal="right" vertical="center" readingOrder="2"/>
    </xf>
    <xf numFmtId="0" fontId="10" fillId="6" borderId="0" xfId="0" applyFont="1" applyFill="1" applyAlignment="1">
      <alignment horizontal="left" vertical="center" readingOrder="1"/>
    </xf>
    <xf numFmtId="0" fontId="65" fillId="6" borderId="0" xfId="0" applyFont="1" applyFill="1" applyAlignment="1">
      <alignment horizontal="left" vertical="center" readingOrder="1"/>
    </xf>
    <xf numFmtId="0" fontId="65" fillId="9" borderId="0" xfId="0" applyFont="1" applyFill="1" applyAlignment="1">
      <alignment horizontal="left" vertical="center" readingOrder="1"/>
    </xf>
    <xf numFmtId="0" fontId="83" fillId="13" borderId="3" xfId="3" applyFont="1" applyFill="1" applyBorder="1" applyAlignment="1">
      <alignment horizontal="center" vertical="center" wrapText="1" readingOrder="1"/>
    </xf>
    <xf numFmtId="0" fontId="50" fillId="17" borderId="3" xfId="3" applyFont="1" applyFill="1" applyBorder="1" applyAlignment="1">
      <alignment horizontal="center" vertical="center" wrapText="1" readingOrder="2"/>
    </xf>
    <xf numFmtId="0" fontId="24" fillId="17" borderId="0" xfId="3" applyFont="1" applyFill="1" applyAlignment="1">
      <alignment horizontal="center" vertical="center" wrapText="1" readingOrder="1"/>
    </xf>
    <xf numFmtId="0" fontId="51" fillId="9" borderId="3" xfId="0" applyFont="1" applyFill="1" applyBorder="1" applyAlignment="1">
      <alignment horizontal="center" vertical="center" readingOrder="2"/>
    </xf>
    <xf numFmtId="0" fontId="51" fillId="6" borderId="3" xfId="0" applyFont="1" applyFill="1" applyBorder="1" applyAlignment="1">
      <alignment horizontal="center" vertical="center" readingOrder="2"/>
    </xf>
    <xf numFmtId="165" fontId="38" fillId="7" borderId="3" xfId="2" applyNumberFormat="1" applyFont="1" applyFill="1" applyBorder="1" applyAlignment="1">
      <alignment horizontal="center" vertical="center" wrapText="1"/>
    </xf>
    <xf numFmtId="0" fontId="90" fillId="8" borderId="3" xfId="0" applyFont="1" applyFill="1" applyBorder="1" applyAlignment="1">
      <alignment horizontal="center" vertical="center" readingOrder="1"/>
    </xf>
    <xf numFmtId="0" fontId="99" fillId="0" borderId="3" xfId="0" applyFont="1" applyBorder="1" applyAlignment="1">
      <alignment vertical="center" readingOrder="2"/>
    </xf>
    <xf numFmtId="0" fontId="88" fillId="0" borderId="3" xfId="0" applyFont="1" applyBorder="1" applyAlignment="1"/>
    <xf numFmtId="0" fontId="60" fillId="0" borderId="3" xfId="0" applyFont="1" applyBorder="1" applyAlignment="1"/>
    <xf numFmtId="0" fontId="90" fillId="8" borderId="3" xfId="0" applyFont="1" applyFill="1" applyBorder="1" applyAlignment="1">
      <alignment horizontal="right" vertical="center"/>
    </xf>
    <xf numFmtId="0" fontId="33" fillId="8" borderId="0" xfId="0" applyFont="1" applyFill="1" applyAlignment="1">
      <alignment horizontal="left" vertical="center" readingOrder="1"/>
    </xf>
    <xf numFmtId="9" fontId="102" fillId="6" borderId="3" xfId="0" applyNumberFormat="1" applyFont="1" applyFill="1" applyBorder="1" applyAlignment="1">
      <alignment vertical="center" readingOrder="2"/>
    </xf>
    <xf numFmtId="0" fontId="34" fillId="0" borderId="3" xfId="5" applyFont="1" applyBorder="1"/>
    <xf numFmtId="0" fontId="1" fillId="4" borderId="0" xfId="0" applyFont="1" applyFill="1" applyAlignment="1">
      <alignment horizontal="center" vertical="center" wrapText="1" readingOrder="2"/>
    </xf>
    <xf numFmtId="10" fontId="32" fillId="7" borderId="3" xfId="0" applyNumberFormat="1" applyFont="1" applyFill="1" applyBorder="1" applyAlignment="1">
      <alignment horizontal="center" vertical="center" wrapText="1" readingOrder="1"/>
    </xf>
    <xf numFmtId="10" fontId="10" fillId="7" borderId="3" xfId="0" applyNumberFormat="1" applyFont="1" applyFill="1" applyBorder="1" applyAlignment="1">
      <alignment horizontal="center" vertical="center" wrapText="1" readingOrder="1"/>
    </xf>
    <xf numFmtId="0" fontId="32" fillId="7" borderId="3" xfId="0" applyFont="1" applyFill="1" applyBorder="1" applyAlignment="1">
      <alignment horizontal="center" vertical="center" readingOrder="2"/>
    </xf>
    <xf numFmtId="0" fontId="32" fillId="7" borderId="6" xfId="0" applyFont="1" applyFill="1" applyBorder="1" applyAlignment="1">
      <alignment horizontal="center" vertical="center" readingOrder="2"/>
    </xf>
    <xf numFmtId="0" fontId="32" fillId="7" borderId="4" xfId="0" applyFont="1" applyFill="1" applyBorder="1" applyAlignment="1">
      <alignment horizontal="center" vertical="center" readingOrder="2"/>
    </xf>
    <xf numFmtId="10" fontId="10" fillId="7" borderId="6" xfId="0" applyNumberFormat="1" applyFont="1" applyFill="1" applyBorder="1" applyAlignment="1">
      <alignment horizontal="center" vertical="center" wrapText="1" readingOrder="1"/>
    </xf>
    <xf numFmtId="10" fontId="10" fillId="7" borderId="7" xfId="0" applyNumberFormat="1" applyFont="1" applyFill="1" applyBorder="1" applyAlignment="1">
      <alignment horizontal="center" vertical="center" wrapText="1" readingOrder="1"/>
    </xf>
    <xf numFmtId="10" fontId="10" fillId="7" borderId="4" xfId="0" applyNumberFormat="1" applyFont="1" applyFill="1" applyBorder="1" applyAlignment="1">
      <alignment horizontal="center" vertical="center" wrapText="1" readingOrder="1"/>
    </xf>
    <xf numFmtId="10" fontId="10" fillId="7" borderId="15" xfId="0" applyNumberFormat="1" applyFont="1" applyFill="1" applyBorder="1" applyAlignment="1">
      <alignment horizontal="center" vertical="center" wrapText="1" readingOrder="1"/>
    </xf>
    <xf numFmtId="0" fontId="32" fillId="7" borderId="8" xfId="0" applyFont="1" applyFill="1" applyBorder="1" applyAlignment="1">
      <alignment horizontal="center" vertical="center" readingOrder="2"/>
    </xf>
    <xf numFmtId="0" fontId="32" fillId="7" borderId="9" xfId="0" applyFont="1" applyFill="1" applyBorder="1" applyAlignment="1">
      <alignment horizontal="center" vertical="center" readingOrder="2"/>
    </xf>
    <xf numFmtId="10" fontId="32" fillId="7" borderId="15" xfId="0" applyNumberFormat="1" applyFont="1" applyFill="1" applyBorder="1" applyAlignment="1">
      <alignment horizontal="center" vertical="center" wrapText="1" readingOrder="1"/>
    </xf>
    <xf numFmtId="0" fontId="93" fillId="0" borderId="0" xfId="0" applyFont="1" applyAlignment="1">
      <alignment horizontal="center" vertical="center" readingOrder="2"/>
    </xf>
    <xf numFmtId="0" fontId="32" fillId="0" borderId="3" xfId="0" applyFont="1" applyFill="1" applyBorder="1" applyAlignment="1">
      <alignment horizontal="center" vertical="center" wrapText="1" readingOrder="2"/>
    </xf>
    <xf numFmtId="10" fontId="10" fillId="0" borderId="3" xfId="0" applyNumberFormat="1" applyFont="1" applyFill="1" applyBorder="1" applyAlignment="1">
      <alignment horizontal="center" vertical="center" wrapText="1" readingOrder="1"/>
    </xf>
    <xf numFmtId="10" fontId="32" fillId="0" borderId="3" xfId="0" applyNumberFormat="1" applyFont="1" applyFill="1" applyBorder="1" applyAlignment="1">
      <alignment horizontal="center" vertical="center" wrapText="1" readingOrder="1"/>
    </xf>
    <xf numFmtId="0" fontId="88" fillId="0" borderId="3" xfId="0" applyFont="1" applyBorder="1" applyAlignment="1">
      <alignment vertical="center" readingOrder="2"/>
    </xf>
    <xf numFmtId="0" fontId="8" fillId="9" borderId="0" xfId="0" applyFont="1" applyFill="1" applyAlignment="1">
      <alignment horizontal="center" vertical="center" readingOrder="1"/>
    </xf>
    <xf numFmtId="3" fontId="1" fillId="2" borderId="0" xfId="0" applyNumberFormat="1" applyFont="1" applyFill="1" applyAlignment="1">
      <alignment horizontal="center" vertical="center" wrapText="1" readingOrder="1"/>
    </xf>
    <xf numFmtId="3" fontId="33" fillId="8" borderId="3" xfId="0" applyNumberFormat="1" applyFont="1" applyFill="1" applyBorder="1" applyAlignment="1">
      <alignment horizontal="center" wrapText="1" readingOrder="1"/>
    </xf>
    <xf numFmtId="10" fontId="10" fillId="8" borderId="3" xfId="0" applyNumberFormat="1" applyFont="1" applyFill="1" applyBorder="1"/>
    <xf numFmtId="0" fontId="10" fillId="8" borderId="3" xfId="0" applyFont="1" applyFill="1" applyBorder="1" applyAlignment="1">
      <alignment horizontal="left" vertical="center" wrapText="1" readingOrder="1"/>
    </xf>
    <xf numFmtId="0" fontId="5" fillId="8" borderId="3" xfId="0" applyFont="1" applyFill="1" applyBorder="1" applyAlignment="1">
      <alignment horizontal="center" vertical="center" readingOrder="1"/>
    </xf>
    <xf numFmtId="3" fontId="0" fillId="8" borderId="3" xfId="0" applyNumberForma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3" fontId="21" fillId="8" borderId="3" xfId="0" applyNumberFormat="1" applyFont="1" applyFill="1" applyBorder="1" applyAlignment="1">
      <alignment horizontal="center" vertical="center"/>
    </xf>
    <xf numFmtId="10" fontId="10" fillId="8" borderId="3" xfId="0" applyNumberFormat="1" applyFont="1" applyFill="1" applyBorder="1" applyAlignment="1">
      <alignment horizontal="center" vertical="center" wrapText="1" readingOrder="1"/>
    </xf>
    <xf numFmtId="3" fontId="10" fillId="8" borderId="3" xfId="0" applyNumberFormat="1" applyFont="1" applyFill="1" applyBorder="1" applyAlignment="1">
      <alignment horizontal="center" vertical="center" wrapText="1" readingOrder="1"/>
    </xf>
    <xf numFmtId="165" fontId="10" fillId="8" borderId="3" xfId="0" applyNumberFormat="1" applyFont="1" applyFill="1" applyBorder="1"/>
    <xf numFmtId="0" fontId="2" fillId="8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readingOrder="1"/>
    </xf>
    <xf numFmtId="3" fontId="12" fillId="8" borderId="3" xfId="2" applyNumberFormat="1" applyFont="1" applyFill="1" applyBorder="1" applyAlignment="1">
      <alignment horizontal="center" vertical="center"/>
    </xf>
    <xf numFmtId="3" fontId="2" fillId="10" borderId="3" xfId="0" applyNumberFormat="1" applyFont="1" applyFill="1" applyBorder="1" applyAlignment="1">
      <alignment horizontal="center" vertical="center" wrapText="1" readingOrder="1"/>
    </xf>
    <xf numFmtId="3" fontId="12" fillId="10" borderId="3" xfId="0" applyNumberFormat="1" applyFont="1" applyFill="1" applyBorder="1" applyAlignment="1">
      <alignment horizontal="center" vertical="center" wrapText="1" readingOrder="1"/>
    </xf>
    <xf numFmtId="0" fontId="9" fillId="15" borderId="3" xfId="0" applyFont="1" applyFill="1" applyBorder="1" applyAlignment="1">
      <alignment horizontal="left" vertical="center" wrapText="1" readingOrder="1"/>
    </xf>
    <xf numFmtId="0" fontId="8" fillId="15" borderId="3" xfId="0" applyFont="1" applyFill="1" applyBorder="1" applyAlignment="1">
      <alignment horizontal="center" vertical="center" readingOrder="1"/>
    </xf>
    <xf numFmtId="165" fontId="0" fillId="10" borderId="3" xfId="0" applyNumberFormat="1" applyFill="1" applyBorder="1" applyAlignment="1">
      <alignment horizontal="center" vertical="center"/>
    </xf>
    <xf numFmtId="1" fontId="15" fillId="8" borderId="3" xfId="0" applyNumberFormat="1" applyFont="1" applyFill="1" applyBorder="1" applyAlignment="1">
      <alignment horizontal="center" vertical="center"/>
    </xf>
    <xf numFmtId="1" fontId="15" fillId="4" borderId="3" xfId="0" applyNumberFormat="1" applyFont="1" applyFill="1" applyBorder="1" applyAlignment="1">
      <alignment horizontal="center" vertical="center"/>
    </xf>
    <xf numFmtId="1" fontId="36" fillId="4" borderId="3" xfId="0" applyNumberFormat="1" applyFont="1" applyFill="1" applyBorder="1" applyAlignment="1">
      <alignment horizontal="center" vertical="center"/>
    </xf>
    <xf numFmtId="165" fontId="0" fillId="4" borderId="3" xfId="0" applyNumberFormat="1" applyFill="1" applyBorder="1" applyAlignment="1">
      <alignment horizontal="center" vertical="center"/>
    </xf>
    <xf numFmtId="0" fontId="7" fillId="17" borderId="3" xfId="3" applyFont="1" applyFill="1" applyBorder="1" applyAlignment="1">
      <alignment horizontal="center" vertical="center" wrapText="1" readingOrder="2"/>
    </xf>
    <xf numFmtId="0" fontId="98" fillId="0" borderId="3" xfId="0" applyFont="1" applyBorder="1" applyAlignment="1"/>
    <xf numFmtId="0" fontId="32" fillId="4" borderId="4" xfId="0" applyFont="1" applyFill="1" applyBorder="1" applyAlignment="1">
      <alignment horizontal="center" vertical="center" wrapText="1" readingOrder="2"/>
    </xf>
    <xf numFmtId="0" fontId="32" fillId="4" borderId="3" xfId="0" applyFont="1" applyFill="1" applyBorder="1" applyAlignment="1">
      <alignment horizontal="center" vertical="center" wrapText="1" readingOrder="2"/>
    </xf>
    <xf numFmtId="0" fontId="7" fillId="17" borderId="3" xfId="3" applyFont="1" applyFill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readingOrder="2"/>
    </xf>
    <xf numFmtId="0" fontId="59" fillId="0" borderId="3" xfId="0" applyFont="1" applyBorder="1" applyAlignment="1">
      <alignment horizontal="center" vertical="center" wrapText="1" readingOrder="2"/>
    </xf>
    <xf numFmtId="0" fontId="25" fillId="0" borderId="3" xfId="0" applyFont="1" applyBorder="1" applyAlignment="1">
      <alignment horizontal="left" vertical="center"/>
    </xf>
    <xf numFmtId="0" fontId="57" fillId="4" borderId="3" xfId="0" applyFont="1" applyFill="1" applyBorder="1" applyAlignment="1">
      <alignment horizontal="center" vertical="center" readingOrder="2"/>
    </xf>
    <xf numFmtId="0" fontId="2" fillId="8" borderId="0" xfId="0" applyFont="1" applyFill="1" applyAlignment="1">
      <alignment horizontal="right" vertical="center" readingOrder="1"/>
    </xf>
    <xf numFmtId="0" fontId="2" fillId="7" borderId="0" xfId="0" applyFont="1" applyFill="1" applyAlignment="1">
      <alignment horizontal="right" vertical="center" readingOrder="1"/>
    </xf>
    <xf numFmtId="0" fontId="2" fillId="8" borderId="0" xfId="0" applyFont="1" applyFill="1" applyAlignment="1">
      <alignment horizontal="left" vertical="center" readingOrder="1"/>
    </xf>
    <xf numFmtId="0" fontId="2" fillId="7" borderId="0" xfId="0" applyFont="1" applyFill="1" applyAlignment="1">
      <alignment horizontal="left" vertical="center" readingOrder="1"/>
    </xf>
    <xf numFmtId="0" fontId="2" fillId="8" borderId="0" xfId="0" applyFont="1" applyFill="1" applyAlignment="1">
      <alignment horizontal="center" vertical="center" readingOrder="1"/>
    </xf>
    <xf numFmtId="0" fontId="2" fillId="7" borderId="0" xfId="0" applyFont="1" applyFill="1" applyAlignment="1">
      <alignment horizontal="center" vertical="center" readingOrder="1"/>
    </xf>
    <xf numFmtId="0" fontId="1" fillId="4" borderId="0" xfId="0" applyFont="1" applyFill="1" applyAlignment="1">
      <alignment horizontal="center" vertical="center" wrapText="1" readingOrder="1"/>
    </xf>
    <xf numFmtId="3" fontId="12" fillId="21" borderId="0" xfId="0" applyNumberFormat="1" applyFont="1" applyFill="1" applyAlignment="1">
      <alignment horizontal="center" vertical="center" wrapText="1" readingOrder="1"/>
    </xf>
    <xf numFmtId="3" fontId="12" fillId="7" borderId="0" xfId="0" applyNumberFormat="1" applyFont="1" applyFill="1" applyAlignment="1">
      <alignment horizontal="center" vertical="center" wrapText="1" readingOrder="1"/>
    </xf>
    <xf numFmtId="0" fontId="1" fillId="11" borderId="0" xfId="0" applyFont="1" applyFill="1" applyAlignment="1">
      <alignment horizontal="center" vertical="center" wrapText="1" readingOrder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8" fillId="8" borderId="0" xfId="0" applyFont="1" applyFill="1" applyAlignment="1">
      <alignment horizontal="left" vertical="center"/>
    </xf>
    <xf numFmtId="0" fontId="18" fillId="10" borderId="0" xfId="0" applyFont="1" applyFill="1" applyAlignment="1">
      <alignment horizontal="left" vertical="center"/>
    </xf>
    <xf numFmtId="3" fontId="18" fillId="10" borderId="3" xfId="0" applyNumberFormat="1" applyFont="1" applyFill="1" applyBorder="1" applyAlignment="1">
      <alignment horizontal="center" vertical="center"/>
    </xf>
    <xf numFmtId="0" fontId="10" fillId="7" borderId="0" xfId="0" applyFont="1" applyFill="1"/>
    <xf numFmtId="0" fontId="32" fillId="7" borderId="3" xfId="0" applyFont="1" applyFill="1" applyBorder="1" applyAlignment="1">
      <alignment vertical="center" wrapText="1" readingOrder="2"/>
    </xf>
    <xf numFmtId="0" fontId="24" fillId="4" borderId="3" xfId="0" applyFont="1" applyFill="1" applyBorder="1" applyAlignment="1">
      <alignment horizontal="center" vertical="center" readingOrder="1"/>
    </xf>
    <xf numFmtId="3" fontId="5" fillId="8" borderId="3" xfId="0" applyNumberFormat="1" applyFont="1" applyFill="1" applyBorder="1" applyAlignment="1">
      <alignment horizontal="center" vertical="center" readingOrder="1"/>
    </xf>
    <xf numFmtId="3" fontId="12" fillId="8" borderId="3" xfId="2" applyNumberFormat="1" applyFont="1" applyFill="1" applyBorder="1" applyAlignment="1">
      <alignment horizontal="left" vertical="center"/>
    </xf>
    <xf numFmtId="3" fontId="5" fillId="4" borderId="3" xfId="0" applyNumberFormat="1" applyFont="1" applyFill="1" applyBorder="1" applyAlignment="1">
      <alignment horizontal="center" vertical="center" readingOrder="1"/>
    </xf>
    <xf numFmtId="0" fontId="2" fillId="10" borderId="3" xfId="0" applyFont="1" applyFill="1" applyBorder="1" applyAlignment="1">
      <alignment horizontal="left" vertical="center" readingOrder="2"/>
    </xf>
    <xf numFmtId="0" fontId="2" fillId="10" borderId="3" xfId="0" applyFont="1" applyFill="1" applyBorder="1" applyAlignment="1">
      <alignment horizontal="left" vertical="center" readingOrder="1"/>
    </xf>
    <xf numFmtId="0" fontId="1" fillId="5" borderId="3" xfId="0" applyFont="1" applyFill="1" applyBorder="1" applyAlignment="1">
      <alignment horizontal="center" vertical="center" wrapText="1" readingOrder="1"/>
    </xf>
    <xf numFmtId="0" fontId="1" fillId="5" borderId="3" xfId="0" applyFont="1" applyFill="1" applyBorder="1" applyAlignment="1">
      <alignment horizontal="center" vertical="center" readingOrder="1"/>
    </xf>
    <xf numFmtId="0" fontId="2" fillId="10" borderId="3" xfId="0" applyFont="1" applyFill="1" applyBorder="1" applyAlignment="1">
      <alignment horizontal="center" vertical="center" readingOrder="1"/>
    </xf>
    <xf numFmtId="0" fontId="8" fillId="9" borderId="0" xfId="0" applyFont="1" applyFill="1" applyAlignment="1">
      <alignment horizontal="left" vertical="center" readingOrder="2"/>
    </xf>
    <xf numFmtId="0" fontId="8" fillId="15" borderId="0" xfId="0" applyFont="1" applyFill="1" applyAlignment="1">
      <alignment horizontal="center" vertical="center" readingOrder="1"/>
    </xf>
    <xf numFmtId="0" fontId="8" fillId="15" borderId="0" xfId="0" applyFont="1" applyFill="1" applyAlignment="1">
      <alignment horizontal="left" vertical="center" readingOrder="2"/>
    </xf>
    <xf numFmtId="0" fontId="8" fillId="15" borderId="0" xfId="0" applyFont="1" applyFill="1" applyAlignment="1">
      <alignment horizontal="center" vertical="center" readingOrder="2"/>
    </xf>
    <xf numFmtId="0" fontId="7" fillId="13" borderId="0" xfId="3" applyFont="1" applyFill="1" applyAlignment="1">
      <alignment horizontal="center" vertical="center" wrapText="1" readingOrder="2"/>
    </xf>
    <xf numFmtId="0" fontId="0" fillId="0" borderId="3" xfId="0" applyBorder="1" applyAlignment="1">
      <alignment readingOrder="1"/>
    </xf>
    <xf numFmtId="0" fontId="0" fillId="0" borderId="0" xfId="0" applyAlignment="1">
      <alignment readingOrder="1"/>
    </xf>
    <xf numFmtId="0" fontId="25" fillId="0" borderId="3" xfId="0" applyFont="1" applyBorder="1" applyAlignment="1">
      <alignment vertical="center" readingOrder="1"/>
    </xf>
    <xf numFmtId="0" fontId="39" fillId="0" borderId="3" xfId="0" applyFont="1" applyBorder="1" applyAlignment="1">
      <alignment vertical="center"/>
    </xf>
    <xf numFmtId="0" fontId="35" fillId="0" borderId="3" xfId="0" applyFont="1" applyBorder="1" applyAlignment="1">
      <alignment horizontal="left" vertical="center" readingOrder="1"/>
    </xf>
    <xf numFmtId="0" fontId="92" fillId="0" borderId="3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4" fillId="0" borderId="3" xfId="0" applyFont="1" applyBorder="1" applyAlignment="1">
      <alignment horizontal="left" readingOrder="1"/>
    </xf>
    <xf numFmtId="0" fontId="34" fillId="0" borderId="3" xfId="0" applyFont="1" applyBorder="1" applyAlignment="1">
      <alignment horizontal="left" vertical="center" readingOrder="1"/>
    </xf>
    <xf numFmtId="0" fontId="34" fillId="7" borderId="3" xfId="0" applyFont="1" applyFill="1" applyBorder="1" applyAlignment="1">
      <alignment horizontal="left" readingOrder="1"/>
    </xf>
    <xf numFmtId="0" fontId="34" fillId="0" borderId="3" xfId="0" applyFont="1" applyBorder="1" applyAlignment="1">
      <alignment horizontal="left" wrapText="1" readingOrder="1"/>
    </xf>
    <xf numFmtId="0" fontId="34" fillId="7" borderId="3" xfId="0" applyFont="1" applyFill="1" applyBorder="1" applyAlignment="1">
      <alignment horizontal="left" vertical="center" readingOrder="1"/>
    </xf>
    <xf numFmtId="0" fontId="34" fillId="7" borderId="3" xfId="0" applyFont="1" applyFill="1" applyBorder="1" applyAlignment="1">
      <alignment horizontal="left" wrapText="1" readingOrder="1"/>
    </xf>
    <xf numFmtId="0" fontId="33" fillId="10" borderId="3" xfId="0" applyFont="1" applyFill="1" applyBorder="1" applyAlignment="1">
      <alignment horizontal="left" vertical="center"/>
    </xf>
    <xf numFmtId="0" fontId="22" fillId="15" borderId="3" xfId="0" applyFont="1" applyFill="1" applyBorder="1" applyAlignment="1">
      <alignment horizontal="center" vertical="center" readingOrder="1"/>
    </xf>
    <xf numFmtId="165" fontId="2" fillId="10" borderId="3" xfId="2" applyNumberFormat="1" applyFont="1" applyFill="1" applyBorder="1" applyAlignment="1">
      <alignment horizontal="center" vertical="center" wrapText="1"/>
    </xf>
    <xf numFmtId="0" fontId="22" fillId="10" borderId="3" xfId="0" applyFont="1" applyFill="1" applyBorder="1" applyAlignment="1">
      <alignment horizontal="center" vertical="center" readingOrder="1"/>
    </xf>
    <xf numFmtId="165" fontId="10" fillId="10" borderId="3" xfId="2" applyNumberFormat="1" applyFont="1" applyFill="1" applyBorder="1" applyAlignment="1">
      <alignment horizontal="center" vertical="center" wrapText="1"/>
    </xf>
    <xf numFmtId="9" fontId="29" fillId="16" borderId="3" xfId="3" applyNumberFormat="1" applyFont="1" applyFill="1" applyBorder="1" applyAlignment="1">
      <alignment horizontal="center" vertical="center" wrapText="1" readingOrder="2"/>
    </xf>
    <xf numFmtId="9" fontId="31" fillId="15" borderId="3" xfId="3" applyNumberFormat="1" applyFont="1" applyFill="1" applyBorder="1" applyAlignment="1">
      <alignment horizontal="left" vertical="center" wrapText="1" readingOrder="2"/>
    </xf>
    <xf numFmtId="1" fontId="2" fillId="15" borderId="3" xfId="3" applyNumberFormat="1" applyFont="1" applyFill="1" applyBorder="1" applyAlignment="1">
      <alignment horizontal="center" vertical="center" wrapText="1" readingOrder="1"/>
    </xf>
    <xf numFmtId="9" fontId="31" fillId="15" borderId="3" xfId="0" applyNumberFormat="1" applyFont="1" applyFill="1" applyBorder="1" applyAlignment="1">
      <alignment horizontal="left" vertical="center" readingOrder="2"/>
    </xf>
    <xf numFmtId="1" fontId="2" fillId="15" borderId="3" xfId="0" applyNumberFormat="1" applyFont="1" applyFill="1" applyBorder="1" applyAlignment="1">
      <alignment horizontal="center" vertical="center" readingOrder="1"/>
    </xf>
    <xf numFmtId="9" fontId="31" fillId="15" borderId="3" xfId="1" applyNumberFormat="1" applyFont="1" applyFill="1" applyBorder="1" applyAlignment="1">
      <alignment horizontal="left" vertical="center" readingOrder="2"/>
    </xf>
    <xf numFmtId="9" fontId="2" fillId="10" borderId="3" xfId="2" applyNumberFormat="1" applyFont="1" applyFill="1" applyBorder="1" applyAlignment="1">
      <alignment horizontal="center" vertical="center" wrapText="1"/>
    </xf>
    <xf numFmtId="9" fontId="2" fillId="15" borderId="3" xfId="3" applyNumberFormat="1" applyFont="1" applyFill="1" applyBorder="1" applyAlignment="1">
      <alignment horizontal="left" vertical="center" wrapText="1" readingOrder="2"/>
    </xf>
    <xf numFmtId="9" fontId="2" fillId="15" borderId="3" xfId="0" applyNumberFormat="1" applyFont="1" applyFill="1" applyBorder="1" applyAlignment="1">
      <alignment horizontal="left" vertical="center" readingOrder="2"/>
    </xf>
    <xf numFmtId="9" fontId="2" fillId="15" borderId="3" xfId="1" applyNumberFormat="1" applyFont="1" applyFill="1" applyBorder="1" applyAlignment="1">
      <alignment horizontal="left" vertical="center" readingOrder="2"/>
    </xf>
    <xf numFmtId="9" fontId="31" fillId="15" borderId="0" xfId="3" applyNumberFormat="1" applyFont="1" applyFill="1" applyAlignment="1">
      <alignment horizontal="left" vertical="center" wrapText="1" readingOrder="2"/>
    </xf>
    <xf numFmtId="9" fontId="31" fillId="15" borderId="0" xfId="0" applyNumberFormat="1" applyFont="1" applyFill="1" applyAlignment="1">
      <alignment horizontal="left" vertical="center" readingOrder="2"/>
    </xf>
    <xf numFmtId="9" fontId="31" fillId="15" borderId="0" xfId="1" applyNumberFormat="1" applyFont="1" applyFill="1" applyBorder="1" applyAlignment="1">
      <alignment horizontal="left" vertical="center" readingOrder="2"/>
    </xf>
    <xf numFmtId="0" fontId="12" fillId="0" borderId="3" xfId="0" applyFont="1" applyBorder="1" applyAlignment="1">
      <alignment vertical="center" readingOrder="1"/>
    </xf>
    <xf numFmtId="1" fontId="2" fillId="15" borderId="0" xfId="3" applyNumberFormat="1" applyFont="1" applyFill="1" applyAlignment="1">
      <alignment horizontal="center" vertical="center" wrapText="1" readingOrder="1"/>
    </xf>
    <xf numFmtId="1" fontId="2" fillId="15" borderId="0" xfId="0" applyNumberFormat="1" applyFont="1" applyFill="1" applyAlignment="1">
      <alignment horizontal="center" vertical="center" readingOrder="1"/>
    </xf>
    <xf numFmtId="0" fontId="59" fillId="0" borderId="3" xfId="0" applyFont="1" applyBorder="1" applyAlignment="1">
      <alignment vertical="center" wrapText="1" readingOrder="2"/>
    </xf>
    <xf numFmtId="0" fontId="0" fillId="0" borderId="15" xfId="0" applyBorder="1"/>
    <xf numFmtId="1" fontId="15" fillId="10" borderId="3" xfId="0" applyNumberFormat="1" applyFont="1" applyFill="1" applyBorder="1" applyAlignment="1">
      <alignment horizontal="center" vertical="center"/>
    </xf>
    <xf numFmtId="0" fontId="8" fillId="15" borderId="3" xfId="0" applyFont="1" applyFill="1" applyBorder="1" applyAlignment="1">
      <alignment horizontal="left" vertical="center" readingOrder="2"/>
    </xf>
    <xf numFmtId="0" fontId="2" fillId="10" borderId="3" xfId="0" applyFont="1" applyFill="1" applyBorder="1" applyAlignment="1">
      <alignment horizontal="center" vertical="center" readingOrder="2"/>
    </xf>
    <xf numFmtId="0" fontId="2" fillId="10" borderId="3" xfId="0" applyFont="1" applyFill="1" applyBorder="1" applyAlignment="1">
      <alignment horizontal="right" vertical="center" readingOrder="2"/>
    </xf>
    <xf numFmtId="0" fontId="7" fillId="5" borderId="3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 readingOrder="2"/>
    </xf>
    <xf numFmtId="10" fontId="10" fillId="8" borderId="3" xfId="0" applyNumberFormat="1" applyFont="1" applyFill="1" applyBorder="1" applyAlignment="1">
      <alignment horizontal="center" vertical="center"/>
    </xf>
    <xf numFmtId="10" fontId="29" fillId="4" borderId="3" xfId="0" applyNumberFormat="1" applyFont="1" applyFill="1" applyBorder="1" applyAlignment="1">
      <alignment horizontal="center" vertical="center" wrapText="1" readingOrder="1"/>
    </xf>
    <xf numFmtId="0" fontId="2" fillId="8" borderId="4" xfId="0" applyFont="1" applyFill="1" applyBorder="1" applyAlignment="1">
      <alignment horizontal="right" vertical="center" readingOrder="2"/>
    </xf>
    <xf numFmtId="0" fontId="2" fillId="8" borderId="3" xfId="0" applyFont="1" applyFill="1" applyBorder="1" applyAlignment="1">
      <alignment horizontal="left" vertical="center" readingOrder="1"/>
    </xf>
    <xf numFmtId="0" fontId="2" fillId="8" borderId="3" xfId="0" applyFont="1" applyFill="1" applyBorder="1" applyAlignment="1">
      <alignment horizontal="left" vertical="center" readingOrder="2"/>
    </xf>
    <xf numFmtId="0" fontId="39" fillId="0" borderId="3" xfId="0" applyFont="1" applyBorder="1" applyAlignment="1">
      <alignment horizontal="center" vertical="center"/>
    </xf>
    <xf numFmtId="0" fontId="53" fillId="0" borderId="6" xfId="0" applyFont="1" applyBorder="1" applyAlignment="1">
      <alignment horizontal="right" vertical="center" readingOrder="2"/>
    </xf>
    <xf numFmtId="0" fontId="53" fillId="0" borderId="7" xfId="0" applyFont="1" applyBorder="1" applyAlignment="1">
      <alignment horizontal="right" vertical="center" readingOrder="2"/>
    </xf>
    <xf numFmtId="0" fontId="53" fillId="0" borderId="4" xfId="0" applyFont="1" applyBorder="1" applyAlignment="1">
      <alignment horizontal="right" vertical="center" readingOrder="2"/>
    </xf>
    <xf numFmtId="0" fontId="53" fillId="0" borderId="6" xfId="0" applyFont="1" applyBorder="1" applyAlignment="1">
      <alignment horizontal="left" vertical="center" readingOrder="2"/>
    </xf>
    <xf numFmtId="0" fontId="53" fillId="0" borderId="7" xfId="0" applyFont="1" applyBorder="1" applyAlignment="1">
      <alignment horizontal="left" vertical="center" readingOrder="2"/>
    </xf>
    <xf numFmtId="0" fontId="53" fillId="0" borderId="4" xfId="0" applyFont="1" applyBorder="1" applyAlignment="1">
      <alignment horizontal="left" vertical="center" readingOrder="2"/>
    </xf>
    <xf numFmtId="0" fontId="54" fillId="5" borderId="8" xfId="0" applyFont="1" applyFill="1" applyBorder="1" applyAlignment="1">
      <alignment horizontal="center" vertical="center" wrapText="1" readingOrder="2"/>
    </xf>
    <xf numFmtId="0" fontId="54" fillId="5" borderId="9" xfId="0" applyFont="1" applyFill="1" applyBorder="1" applyAlignment="1">
      <alignment horizontal="center" vertical="center" wrapText="1" readingOrder="2"/>
    </xf>
    <xf numFmtId="0" fontId="54" fillId="5" borderId="11" xfId="0" applyFont="1" applyFill="1" applyBorder="1" applyAlignment="1">
      <alignment horizontal="center" vertical="center" wrapText="1" readingOrder="2"/>
    </xf>
    <xf numFmtId="0" fontId="54" fillId="5" borderId="13" xfId="0" applyFont="1" applyFill="1" applyBorder="1" applyAlignment="1">
      <alignment horizontal="center" vertical="center" wrapText="1" readingOrder="2"/>
    </xf>
    <xf numFmtId="0" fontId="55" fillId="5" borderId="8" xfId="0" applyFont="1" applyFill="1" applyBorder="1" applyAlignment="1">
      <alignment horizontal="center" vertical="center"/>
    </xf>
    <xf numFmtId="0" fontId="55" fillId="5" borderId="9" xfId="0" applyFont="1" applyFill="1" applyBorder="1" applyAlignment="1">
      <alignment horizontal="center" vertical="center"/>
    </xf>
    <xf numFmtId="0" fontId="55" fillId="5" borderId="11" xfId="0" applyFont="1" applyFill="1" applyBorder="1" applyAlignment="1">
      <alignment horizontal="center" vertical="center"/>
    </xf>
    <xf numFmtId="0" fontId="55" fillId="5" borderId="13" xfId="0" applyFont="1" applyFill="1" applyBorder="1" applyAlignment="1">
      <alignment horizontal="center" vertical="center"/>
    </xf>
    <xf numFmtId="0" fontId="48" fillId="0" borderId="6" xfId="0" applyFont="1" applyBorder="1" applyAlignment="1">
      <alignment horizontal="left"/>
    </xf>
    <xf numFmtId="0" fontId="48" fillId="0" borderId="7" xfId="0" applyFont="1" applyBorder="1" applyAlignment="1">
      <alignment horizontal="left"/>
    </xf>
    <xf numFmtId="0" fontId="48" fillId="0" borderId="4" xfId="0" applyFont="1" applyBorder="1" applyAlignment="1">
      <alignment horizontal="left"/>
    </xf>
    <xf numFmtId="0" fontId="55" fillId="5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horizontal="center" vertical="center" readingOrder="2"/>
    </xf>
    <xf numFmtId="0" fontId="42" fillId="0" borderId="3" xfId="0" applyFont="1" applyBorder="1" applyAlignment="1">
      <alignment horizontal="center" vertical="center" readingOrder="2"/>
    </xf>
    <xf numFmtId="0" fontId="68" fillId="0" borderId="6" xfId="0" applyFont="1" applyBorder="1" applyAlignment="1">
      <alignment horizontal="center" vertical="center" readingOrder="2"/>
    </xf>
    <xf numFmtId="0" fontId="68" fillId="0" borderId="7" xfId="0" applyFont="1" applyBorder="1" applyAlignment="1">
      <alignment horizontal="center" vertical="center" readingOrder="2"/>
    </xf>
    <xf numFmtId="0" fontId="68" fillId="0" borderId="4" xfId="0" applyFont="1" applyBorder="1" applyAlignment="1">
      <alignment horizontal="center" vertical="center" readingOrder="2"/>
    </xf>
    <xf numFmtId="0" fontId="42" fillId="0" borderId="6" xfId="0" applyFont="1" applyBorder="1" applyAlignment="1">
      <alignment horizontal="center" vertical="center" readingOrder="2"/>
    </xf>
    <xf numFmtId="0" fontId="42" fillId="0" borderId="7" xfId="0" applyFont="1" applyBorder="1" applyAlignment="1">
      <alignment horizontal="center" vertical="center" readingOrder="2"/>
    </xf>
    <xf numFmtId="0" fontId="42" fillId="0" borderId="4" xfId="0" applyFont="1" applyBorder="1" applyAlignment="1">
      <alignment horizontal="center" vertical="center" readingOrder="2"/>
    </xf>
    <xf numFmtId="0" fontId="47" fillId="0" borderId="6" xfId="0" applyFont="1" applyBorder="1" applyAlignment="1">
      <alignment horizontal="left" vertical="center" readingOrder="2"/>
    </xf>
    <xf numFmtId="0" fontId="47" fillId="0" borderId="7" xfId="0" applyFont="1" applyBorder="1" applyAlignment="1">
      <alignment horizontal="left" vertical="center" readingOrder="2"/>
    </xf>
    <xf numFmtId="0" fontId="47" fillId="0" borderId="4" xfId="0" applyFont="1" applyBorder="1" applyAlignment="1">
      <alignment horizontal="left" vertical="center" readingOrder="2"/>
    </xf>
    <xf numFmtId="0" fontId="47" fillId="0" borderId="6" xfId="0" applyFont="1" applyBorder="1" applyAlignment="1">
      <alignment horizontal="right" vertical="center" readingOrder="2"/>
    </xf>
    <xf numFmtId="0" fontId="47" fillId="0" borderId="7" xfId="0" applyFont="1" applyBorder="1" applyAlignment="1">
      <alignment horizontal="right" vertical="center" readingOrder="2"/>
    </xf>
    <xf numFmtId="0" fontId="47" fillId="0" borderId="4" xfId="0" applyFont="1" applyBorder="1" applyAlignment="1">
      <alignment horizontal="right" vertical="center" readingOrder="2"/>
    </xf>
    <xf numFmtId="0" fontId="61" fillId="0" borderId="7" xfId="0" applyFont="1" applyBorder="1" applyAlignment="1">
      <alignment horizontal="center" vertical="center"/>
    </xf>
    <xf numFmtId="0" fontId="61" fillId="0" borderId="4" xfId="0" applyFont="1" applyBorder="1" applyAlignment="1">
      <alignment horizontal="center" vertical="center"/>
    </xf>
    <xf numFmtId="0" fontId="49" fillId="5" borderId="8" xfId="0" applyFont="1" applyFill="1" applyBorder="1" applyAlignment="1">
      <alignment horizontal="center" vertical="center" wrapText="1" readingOrder="2"/>
    </xf>
    <xf numFmtId="0" fontId="49" fillId="5" borderId="9" xfId="0" applyFont="1" applyFill="1" applyBorder="1" applyAlignment="1">
      <alignment horizontal="center" vertical="center" wrapText="1" readingOrder="2"/>
    </xf>
    <xf numFmtId="0" fontId="49" fillId="5" borderId="11" xfId="0" applyFont="1" applyFill="1" applyBorder="1" applyAlignment="1">
      <alignment horizontal="center" vertical="center" wrapText="1" readingOrder="2"/>
    </xf>
    <xf numFmtId="0" fontId="49" fillId="5" borderId="13" xfId="0" applyFont="1" applyFill="1" applyBorder="1" applyAlignment="1">
      <alignment horizontal="center" vertical="center" wrapText="1" readingOrder="2"/>
    </xf>
    <xf numFmtId="0" fontId="43" fillId="0" borderId="3" xfId="0" applyFont="1" applyBorder="1" applyAlignment="1">
      <alignment horizontal="center" vertical="center" readingOrder="2"/>
    </xf>
    <xf numFmtId="0" fontId="43" fillId="0" borderId="6" xfId="0" applyFont="1" applyBorder="1" applyAlignment="1">
      <alignment horizontal="center" vertical="center" readingOrder="2"/>
    </xf>
    <xf numFmtId="0" fontId="43" fillId="0" borderId="7" xfId="0" applyFont="1" applyBorder="1" applyAlignment="1">
      <alignment horizontal="center" vertical="center" readingOrder="2"/>
    </xf>
    <xf numFmtId="0" fontId="43" fillId="0" borderId="4" xfId="0" applyFont="1" applyBorder="1" applyAlignment="1">
      <alignment horizontal="center" vertical="center" readingOrder="2"/>
    </xf>
    <xf numFmtId="0" fontId="47" fillId="0" borderId="3" xfId="0" applyFont="1" applyBorder="1" applyAlignment="1">
      <alignment horizontal="left" vertical="center" readingOrder="2"/>
    </xf>
    <xf numFmtId="0" fontId="47" fillId="0" borderId="3" xfId="0" applyFont="1" applyBorder="1" applyAlignment="1">
      <alignment horizontal="right" vertical="center" readingOrder="2"/>
    </xf>
    <xf numFmtId="0" fontId="67" fillId="0" borderId="3" xfId="0" applyFont="1" applyBorder="1" applyAlignment="1">
      <alignment horizontal="center" vertical="center" readingOrder="2"/>
    </xf>
    <xf numFmtId="0" fontId="54" fillId="5" borderId="3" xfId="0" applyFont="1" applyFill="1" applyBorder="1" applyAlignment="1">
      <alignment horizontal="center" vertical="center" wrapText="1" readingOrder="2"/>
    </xf>
    <xf numFmtId="0" fontId="57" fillId="2" borderId="3" xfId="0" applyFont="1" applyFill="1" applyBorder="1" applyAlignment="1">
      <alignment horizontal="center" vertical="center" wrapText="1" readingOrder="2"/>
    </xf>
    <xf numFmtId="0" fontId="54" fillId="2" borderId="3" xfId="0" applyFont="1" applyFill="1" applyBorder="1" applyAlignment="1">
      <alignment horizontal="center" vertical="center" wrapText="1" readingOrder="2"/>
    </xf>
    <xf numFmtId="0" fontId="67" fillId="0" borderId="6" xfId="0" applyFont="1" applyBorder="1" applyAlignment="1">
      <alignment horizontal="center" vertical="center" readingOrder="2"/>
    </xf>
    <xf numFmtId="0" fontId="67" fillId="0" borderId="7" xfId="0" applyFont="1" applyBorder="1" applyAlignment="1">
      <alignment horizontal="center" vertical="center" readingOrder="2"/>
    </xf>
    <xf numFmtId="0" fontId="67" fillId="0" borderId="4" xfId="0" applyFont="1" applyBorder="1" applyAlignment="1">
      <alignment horizontal="center" vertical="center" readingOrder="2"/>
    </xf>
    <xf numFmtId="0" fontId="43" fillId="0" borderId="6" xfId="0" applyFont="1" applyBorder="1" applyAlignment="1">
      <alignment horizontal="center" vertical="center" readingOrder="1"/>
    </xf>
    <xf numFmtId="0" fontId="43" fillId="0" borderId="7" xfId="0" applyFont="1" applyBorder="1" applyAlignment="1">
      <alignment horizontal="center" vertical="center" readingOrder="1"/>
    </xf>
    <xf numFmtId="0" fontId="43" fillId="0" borderId="4" xfId="0" applyFont="1" applyBorder="1" applyAlignment="1">
      <alignment horizontal="center" vertical="center" readingOrder="1"/>
    </xf>
    <xf numFmtId="0" fontId="48" fillId="0" borderId="3" xfId="0" applyFont="1" applyBorder="1" applyAlignment="1">
      <alignment horizontal="left"/>
    </xf>
    <xf numFmtId="0" fontId="72" fillId="0" borderId="6" xfId="0" applyFont="1" applyBorder="1" applyAlignment="1">
      <alignment horizontal="right" vertical="center"/>
    </xf>
    <xf numFmtId="0" fontId="72" fillId="0" borderId="7" xfId="0" applyFont="1" applyBorder="1" applyAlignment="1">
      <alignment horizontal="right" vertical="center"/>
    </xf>
    <xf numFmtId="0" fontId="72" fillId="0" borderId="4" xfId="0" applyFont="1" applyBorder="1" applyAlignment="1">
      <alignment horizontal="right" vertical="center"/>
    </xf>
    <xf numFmtId="0" fontId="72" fillId="0" borderId="6" xfId="0" applyFont="1" applyBorder="1" applyAlignment="1">
      <alignment horizontal="left"/>
    </xf>
    <xf numFmtId="0" fontId="72" fillId="0" borderId="7" xfId="0" applyFont="1" applyBorder="1" applyAlignment="1">
      <alignment horizontal="left"/>
    </xf>
    <xf numFmtId="0" fontId="72" fillId="0" borderId="4" xfId="0" applyFont="1" applyBorder="1" applyAlignment="1">
      <alignment horizontal="left"/>
    </xf>
    <xf numFmtId="0" fontId="54" fillId="4" borderId="3" xfId="0" applyFont="1" applyFill="1" applyBorder="1" applyAlignment="1">
      <alignment horizontal="center" vertical="center" wrapText="1" readingOrder="2"/>
    </xf>
    <xf numFmtId="0" fontId="42" fillId="0" borderId="3" xfId="0" applyFont="1" applyBorder="1" applyAlignment="1">
      <alignment horizontal="center" vertical="center" readingOrder="1"/>
    </xf>
    <xf numFmtId="0" fontId="72" fillId="0" borderId="3" xfId="0" applyFont="1" applyBorder="1" applyAlignment="1">
      <alignment horizontal="right" vertical="center"/>
    </xf>
    <xf numFmtId="0" fontId="72" fillId="0" borderId="3" xfId="0" applyFont="1" applyBorder="1" applyAlignment="1">
      <alignment horizontal="left"/>
    </xf>
    <xf numFmtId="0" fontId="48" fillId="0" borderId="6" xfId="0" applyFont="1" applyBorder="1" applyAlignment="1">
      <alignment horizontal="right"/>
    </xf>
    <xf numFmtId="0" fontId="48" fillId="0" borderId="7" xfId="0" applyFont="1" applyBorder="1" applyAlignment="1">
      <alignment horizontal="right"/>
    </xf>
    <xf numFmtId="0" fontId="48" fillId="0" borderId="4" xfId="0" applyFont="1" applyBorder="1" applyAlignment="1">
      <alignment horizontal="right"/>
    </xf>
    <xf numFmtId="0" fontId="47" fillId="0" borderId="3" xfId="0" applyFont="1" applyBorder="1" applyAlignment="1">
      <alignment vertical="center" readingOrder="2"/>
    </xf>
    <xf numFmtId="0" fontId="61" fillId="0" borderId="3" xfId="0" applyFont="1" applyBorder="1" applyAlignment="1">
      <alignment horizontal="center"/>
    </xf>
    <xf numFmtId="0" fontId="78" fillId="0" borderId="6" xfId="0" applyFont="1" applyBorder="1" applyAlignment="1">
      <alignment horizontal="center" vertical="center" readingOrder="2"/>
    </xf>
    <xf numFmtId="0" fontId="78" fillId="0" borderId="7" xfId="0" applyFont="1" applyBorder="1" applyAlignment="1">
      <alignment horizontal="center" vertical="center" readingOrder="2"/>
    </xf>
    <xf numFmtId="0" fontId="78" fillId="0" borderId="4" xfId="0" applyFont="1" applyBorder="1" applyAlignment="1">
      <alignment horizontal="center" vertical="center" readingOrder="2"/>
    </xf>
    <xf numFmtId="0" fontId="100" fillId="0" borderId="6" xfId="0" applyFont="1" applyBorder="1" applyAlignment="1">
      <alignment horizontal="center" vertical="center" readingOrder="2"/>
    </xf>
    <xf numFmtId="0" fontId="100" fillId="0" borderId="7" xfId="0" applyFont="1" applyBorder="1" applyAlignment="1">
      <alignment horizontal="center" vertical="center" readingOrder="2"/>
    </xf>
    <xf numFmtId="0" fontId="100" fillId="0" borderId="4" xfId="0" applyFont="1" applyBorder="1" applyAlignment="1">
      <alignment horizontal="center" vertical="center" readingOrder="2"/>
    </xf>
    <xf numFmtId="0" fontId="60" fillId="0" borderId="3" xfId="0" applyFont="1" applyBorder="1" applyAlignment="1">
      <alignment horizontal="center"/>
    </xf>
    <xf numFmtId="0" fontId="76" fillId="0" borderId="6" xfId="0" applyFont="1" applyBorder="1" applyAlignment="1">
      <alignment horizontal="center" vertical="center"/>
    </xf>
    <xf numFmtId="0" fontId="76" fillId="0" borderId="7" xfId="0" applyFont="1" applyBorder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55" fillId="5" borderId="3" xfId="0" applyFont="1" applyFill="1" applyBorder="1" applyAlignment="1">
      <alignment horizontal="center" vertical="center" wrapText="1" readingOrder="2"/>
    </xf>
    <xf numFmtId="0" fontId="77" fillId="0" borderId="6" xfId="0" applyFont="1" applyBorder="1" applyAlignment="1">
      <alignment horizontal="center" vertical="center" readingOrder="2"/>
    </xf>
    <xf numFmtId="0" fontId="77" fillId="0" borderId="7" xfId="0" applyFont="1" applyBorder="1" applyAlignment="1">
      <alignment horizontal="center" vertical="center" readingOrder="2"/>
    </xf>
    <xf numFmtId="0" fontId="77" fillId="0" borderId="4" xfId="0" applyFont="1" applyBorder="1" applyAlignment="1">
      <alignment horizontal="center" vertical="center" readingOrder="2"/>
    </xf>
    <xf numFmtId="0" fontId="55" fillId="5" borderId="3" xfId="0" applyFont="1" applyFill="1" applyBorder="1" applyAlignment="1">
      <alignment horizontal="center" vertical="center" readingOrder="2"/>
    </xf>
    <xf numFmtId="0" fontId="58" fillId="0" borderId="6" xfId="0" applyFont="1" applyBorder="1" applyAlignment="1">
      <alignment horizontal="right" vertical="center" readingOrder="2"/>
    </xf>
    <xf numFmtId="0" fontId="58" fillId="0" borderId="7" xfId="0" applyFont="1" applyBorder="1" applyAlignment="1">
      <alignment horizontal="right" vertical="center" readingOrder="2"/>
    </xf>
    <xf numFmtId="0" fontId="58" fillId="0" borderId="4" xfId="0" applyFont="1" applyBorder="1" applyAlignment="1">
      <alignment horizontal="right" vertical="center" readingOrder="2"/>
    </xf>
    <xf numFmtId="0" fontId="58" fillId="0" borderId="6" xfId="0" applyFont="1" applyBorder="1" applyAlignment="1">
      <alignment horizontal="left" vertical="center" readingOrder="2"/>
    </xf>
    <xf numFmtId="0" fontId="58" fillId="0" borderId="7" xfId="0" applyFont="1" applyBorder="1" applyAlignment="1">
      <alignment horizontal="left" vertical="center" readingOrder="2"/>
    </xf>
    <xf numFmtId="0" fontId="58" fillId="0" borderId="4" xfId="0" applyFont="1" applyBorder="1" applyAlignment="1">
      <alignment horizontal="left" vertical="center" readingOrder="2"/>
    </xf>
    <xf numFmtId="0" fontId="40" fillId="0" borderId="3" xfId="0" applyFont="1" applyBorder="1" applyAlignment="1">
      <alignment horizontal="center" vertical="center" readingOrder="2"/>
    </xf>
    <xf numFmtId="0" fontId="14" fillId="0" borderId="0" xfId="3"/>
    <xf numFmtId="0" fontId="56" fillId="0" borderId="6" xfId="0" applyFont="1" applyBorder="1" applyAlignment="1">
      <alignment horizontal="center"/>
    </xf>
    <xf numFmtId="0" fontId="56" fillId="0" borderId="7" xfId="0" applyFont="1" applyBorder="1" applyAlignment="1">
      <alignment horizontal="center"/>
    </xf>
    <xf numFmtId="0" fontId="56" fillId="0" borderId="4" xfId="0" applyFont="1" applyBorder="1" applyAlignment="1">
      <alignment horizontal="center"/>
    </xf>
    <xf numFmtId="0" fontId="54" fillId="5" borderId="5" xfId="0" applyFont="1" applyFill="1" applyBorder="1" applyAlignment="1">
      <alignment horizontal="center" vertical="center" wrapText="1" readingOrder="2"/>
    </xf>
    <xf numFmtId="0" fontId="54" fillId="5" borderId="10" xfId="0" applyFont="1" applyFill="1" applyBorder="1" applyAlignment="1">
      <alignment horizontal="center" vertical="center" wrapText="1" readingOrder="2"/>
    </xf>
    <xf numFmtId="0" fontId="55" fillId="14" borderId="8" xfId="0" applyFont="1" applyFill="1" applyBorder="1" applyAlignment="1">
      <alignment horizontal="center" vertical="center"/>
    </xf>
    <xf numFmtId="0" fontId="55" fillId="14" borderId="9" xfId="0" applyFont="1" applyFill="1" applyBorder="1" applyAlignment="1">
      <alignment horizontal="center" vertical="center"/>
    </xf>
    <xf numFmtId="0" fontId="55" fillId="14" borderId="5" xfId="0" applyFont="1" applyFill="1" applyBorder="1" applyAlignment="1">
      <alignment horizontal="center" vertical="center"/>
    </xf>
    <xf numFmtId="0" fontId="55" fillId="14" borderId="10" xfId="0" applyFont="1" applyFill="1" applyBorder="1" applyAlignment="1">
      <alignment horizontal="center" vertical="center"/>
    </xf>
    <xf numFmtId="0" fontId="55" fillId="14" borderId="11" xfId="0" applyFont="1" applyFill="1" applyBorder="1" applyAlignment="1">
      <alignment horizontal="center" vertical="center"/>
    </xf>
    <xf numFmtId="0" fontId="55" fillId="14" borderId="13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 readingOrder="2"/>
    </xf>
    <xf numFmtId="0" fontId="46" fillId="0" borderId="7" xfId="0" applyFont="1" applyBorder="1" applyAlignment="1">
      <alignment horizontal="center" vertical="center" readingOrder="2"/>
    </xf>
    <xf numFmtId="0" fontId="46" fillId="0" borderId="4" xfId="0" applyFont="1" applyBorder="1" applyAlignment="1">
      <alignment horizontal="center" vertical="center" readingOrder="2"/>
    </xf>
    <xf numFmtId="0" fontId="45" fillId="0" borderId="3" xfId="0" applyFont="1" applyBorder="1" applyAlignment="1">
      <alignment horizontal="center" vertical="center" readingOrder="2"/>
    </xf>
    <xf numFmtId="0" fontId="78" fillId="0" borderId="3" xfId="0" applyFont="1" applyBorder="1" applyAlignment="1">
      <alignment horizontal="center" vertical="center" readingOrder="2"/>
    </xf>
    <xf numFmtId="0" fontId="77" fillId="0" borderId="3" xfId="0" applyFont="1" applyBorder="1" applyAlignment="1">
      <alignment horizontal="right" vertical="center" readingOrder="2"/>
    </xf>
    <xf numFmtId="0" fontId="77" fillId="0" borderId="3" xfId="0" applyFont="1" applyBorder="1" applyAlignment="1">
      <alignment horizontal="left" vertical="center" readingOrder="2"/>
    </xf>
    <xf numFmtId="0" fontId="77" fillId="0" borderId="11" xfId="0" applyFont="1" applyBorder="1" applyAlignment="1">
      <alignment horizontal="right" vertical="center" readingOrder="2"/>
    </xf>
    <xf numFmtId="0" fontId="77" fillId="0" borderId="12" xfId="0" applyFont="1" applyBorder="1" applyAlignment="1">
      <alignment horizontal="right" vertical="center" readingOrder="2"/>
    </xf>
    <xf numFmtId="0" fontId="77" fillId="0" borderId="13" xfId="0" applyFont="1" applyBorder="1" applyAlignment="1">
      <alignment horizontal="right" vertical="center" readingOrder="2"/>
    </xf>
    <xf numFmtId="0" fontId="77" fillId="0" borderId="6" xfId="0" applyFont="1" applyBorder="1" applyAlignment="1">
      <alignment horizontal="left" vertical="center" readingOrder="2"/>
    </xf>
    <xf numFmtId="0" fontId="77" fillId="0" borderId="7" xfId="0" applyFont="1" applyBorder="1" applyAlignment="1">
      <alignment horizontal="left" vertical="center" readingOrder="2"/>
    </xf>
    <xf numFmtId="0" fontId="77" fillId="0" borderId="4" xfId="0" applyFont="1" applyBorder="1" applyAlignment="1">
      <alignment horizontal="left" vertical="center" readingOrder="2"/>
    </xf>
    <xf numFmtId="0" fontId="75" fillId="0" borderId="6" xfId="0" applyFont="1" applyBorder="1" applyAlignment="1">
      <alignment horizontal="center" vertical="center"/>
    </xf>
    <xf numFmtId="0" fontId="75" fillId="0" borderId="7" xfId="0" applyFont="1" applyBorder="1" applyAlignment="1">
      <alignment horizontal="center" vertical="center"/>
    </xf>
    <xf numFmtId="0" fontId="75" fillId="0" borderId="4" xfId="0" applyFont="1" applyBorder="1" applyAlignment="1">
      <alignment horizontal="center" vertical="center"/>
    </xf>
    <xf numFmtId="0" fontId="79" fillId="0" borderId="6" xfId="0" applyFont="1" applyBorder="1" applyAlignment="1">
      <alignment horizontal="center" vertical="center"/>
    </xf>
    <xf numFmtId="0" fontId="79" fillId="0" borderId="7" xfId="0" applyFont="1" applyBorder="1" applyAlignment="1">
      <alignment horizontal="center" vertical="center"/>
    </xf>
    <xf numFmtId="0" fontId="79" fillId="0" borderId="4" xfId="0" applyFont="1" applyBorder="1" applyAlignment="1">
      <alignment horizontal="center" vertical="center"/>
    </xf>
    <xf numFmtId="0" fontId="55" fillId="12" borderId="8" xfId="3" applyFont="1" applyFill="1" applyBorder="1" applyAlignment="1">
      <alignment horizontal="center" vertical="center" wrapText="1" readingOrder="2"/>
    </xf>
    <xf numFmtId="0" fontId="55" fillId="12" borderId="9" xfId="3" applyFont="1" applyFill="1" applyBorder="1" applyAlignment="1">
      <alignment horizontal="center" vertical="center" wrapText="1" readingOrder="2"/>
    </xf>
    <xf numFmtId="0" fontId="55" fillId="12" borderId="11" xfId="3" applyFont="1" applyFill="1" applyBorder="1" applyAlignment="1">
      <alignment horizontal="center" vertical="center" wrapText="1" readingOrder="2"/>
    </xf>
    <xf numFmtId="0" fontId="55" fillId="12" borderId="13" xfId="3" applyFont="1" applyFill="1" applyBorder="1" applyAlignment="1">
      <alignment horizontal="center" vertical="center" wrapText="1" readingOrder="2"/>
    </xf>
    <xf numFmtId="0" fontId="55" fillId="14" borderId="3" xfId="0" applyFont="1" applyFill="1" applyBorder="1" applyAlignment="1">
      <alignment horizontal="center" vertical="center"/>
    </xf>
    <xf numFmtId="0" fontId="80" fillId="0" borderId="6" xfId="0" applyFont="1" applyBorder="1" applyAlignment="1">
      <alignment horizontal="center" vertical="center" readingOrder="2"/>
    </xf>
    <xf numFmtId="0" fontId="80" fillId="0" borderId="7" xfId="0" applyFont="1" applyBorder="1" applyAlignment="1">
      <alignment horizontal="center" vertical="center" readingOrder="2"/>
    </xf>
    <xf numFmtId="0" fontId="80" fillId="0" borderId="4" xfId="0" applyFont="1" applyBorder="1" applyAlignment="1">
      <alignment horizontal="center" vertical="center" readingOrder="2"/>
    </xf>
    <xf numFmtId="0" fontId="81" fillId="0" borderId="6" xfId="0" applyFont="1" applyBorder="1" applyAlignment="1">
      <alignment horizontal="center" vertical="center" readingOrder="2"/>
    </xf>
    <xf numFmtId="0" fontId="81" fillId="0" borderId="7" xfId="0" applyFont="1" applyBorder="1" applyAlignment="1">
      <alignment horizontal="center" vertical="center" readingOrder="2"/>
    </xf>
    <xf numFmtId="0" fontId="81" fillId="0" borderId="4" xfId="0" applyFont="1" applyBorder="1" applyAlignment="1">
      <alignment horizontal="center" vertical="center" readingOrder="2"/>
    </xf>
    <xf numFmtId="0" fontId="41" fillId="0" borderId="7" xfId="0" applyFont="1" applyBorder="1" applyAlignment="1">
      <alignment horizontal="left"/>
    </xf>
    <xf numFmtId="0" fontId="41" fillId="0" borderId="4" xfId="0" applyFont="1" applyBorder="1" applyAlignment="1">
      <alignment horizontal="left"/>
    </xf>
    <xf numFmtId="0" fontId="55" fillId="12" borderId="3" xfId="3" applyFont="1" applyFill="1" applyBorder="1" applyAlignment="1">
      <alignment horizontal="center" vertical="center" wrapText="1" readingOrder="2"/>
    </xf>
    <xf numFmtId="0" fontId="61" fillId="0" borderId="6" xfId="0" applyFont="1" applyBorder="1" applyAlignment="1">
      <alignment horizontal="center"/>
    </xf>
    <xf numFmtId="0" fontId="61" fillId="0" borderId="7" xfId="0" applyFont="1" applyBorder="1" applyAlignment="1">
      <alignment horizontal="center"/>
    </xf>
    <xf numFmtId="0" fontId="61" fillId="0" borderId="4" xfId="0" applyFont="1" applyBorder="1" applyAlignment="1">
      <alignment horizontal="center"/>
    </xf>
    <xf numFmtId="0" fontId="75" fillId="0" borderId="6" xfId="0" applyFont="1" applyBorder="1" applyAlignment="1">
      <alignment horizontal="center"/>
    </xf>
    <xf numFmtId="0" fontId="75" fillId="0" borderId="7" xfId="0" applyFont="1" applyBorder="1" applyAlignment="1">
      <alignment horizontal="center"/>
    </xf>
    <xf numFmtId="0" fontId="75" fillId="0" borderId="4" xfId="0" applyFont="1" applyBorder="1" applyAlignment="1">
      <alignment horizontal="center"/>
    </xf>
    <xf numFmtId="0" fontId="50" fillId="14" borderId="3" xfId="0" applyFont="1" applyFill="1" applyBorder="1" applyAlignment="1">
      <alignment horizontal="center" vertical="center"/>
    </xf>
    <xf numFmtId="0" fontId="50" fillId="12" borderId="8" xfId="3" applyFont="1" applyFill="1" applyBorder="1" applyAlignment="1">
      <alignment horizontal="center" vertical="center" wrapText="1" readingOrder="2"/>
    </xf>
    <xf numFmtId="0" fontId="50" fillId="12" borderId="9" xfId="3" applyFont="1" applyFill="1" applyBorder="1" applyAlignment="1">
      <alignment horizontal="center" vertical="center" wrapText="1" readingOrder="2"/>
    </xf>
    <xf numFmtId="0" fontId="50" fillId="12" borderId="11" xfId="3" applyFont="1" applyFill="1" applyBorder="1" applyAlignment="1">
      <alignment horizontal="center" vertical="center" wrapText="1" readingOrder="2"/>
    </xf>
    <xf numFmtId="0" fontId="50" fillId="12" borderId="13" xfId="3" applyFont="1" applyFill="1" applyBorder="1" applyAlignment="1">
      <alignment horizontal="center" vertical="center" wrapText="1" readingOrder="2"/>
    </xf>
    <xf numFmtId="0" fontId="79" fillId="0" borderId="6" xfId="0" applyFont="1" applyBorder="1" applyAlignment="1">
      <alignment horizontal="center"/>
    </xf>
    <xf numFmtId="0" fontId="79" fillId="0" borderId="7" xfId="0" applyFont="1" applyBorder="1" applyAlignment="1">
      <alignment horizontal="center"/>
    </xf>
    <xf numFmtId="0" fontId="79" fillId="0" borderId="4" xfId="0" applyFont="1" applyBorder="1" applyAlignment="1">
      <alignment horizontal="center"/>
    </xf>
    <xf numFmtId="0" fontId="49" fillId="20" borderId="6" xfId="0" applyFont="1" applyFill="1" applyBorder="1" applyAlignment="1">
      <alignment horizontal="center" vertical="center" wrapText="1" readingOrder="2"/>
    </xf>
    <xf numFmtId="0" fontId="49" fillId="20" borderId="4" xfId="0" applyFont="1" applyFill="1" applyBorder="1" applyAlignment="1">
      <alignment horizontal="center" vertical="center" wrapText="1" readingOrder="2"/>
    </xf>
    <xf numFmtId="0" fontId="50" fillId="5" borderId="6" xfId="0" applyFont="1" applyFill="1" applyBorder="1" applyAlignment="1">
      <alignment horizontal="center" vertical="center"/>
    </xf>
    <xf numFmtId="0" fontId="50" fillId="5" borderId="4" xfId="0" applyFont="1" applyFill="1" applyBorder="1" applyAlignment="1">
      <alignment horizontal="center" vertical="center"/>
    </xf>
    <xf numFmtId="0" fontId="79" fillId="0" borderId="3" xfId="0" applyFont="1" applyBorder="1" applyAlignment="1">
      <alignment horizontal="center" vertical="center"/>
    </xf>
    <xf numFmtId="0" fontId="91" fillId="4" borderId="3" xfId="0" applyFont="1" applyFill="1" applyBorder="1" applyAlignment="1">
      <alignment horizontal="center" vertical="center" wrapText="1" readingOrder="2"/>
    </xf>
    <xf numFmtId="0" fontId="50" fillId="5" borderId="8" xfId="0" applyFont="1" applyFill="1" applyBorder="1" applyAlignment="1">
      <alignment horizontal="center" vertical="center"/>
    </xf>
    <xf numFmtId="0" fontId="50" fillId="5" borderId="9" xfId="0" applyFont="1" applyFill="1" applyBorder="1" applyAlignment="1">
      <alignment horizontal="center" vertical="center"/>
    </xf>
    <xf numFmtId="0" fontId="50" fillId="5" borderId="5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50" fillId="5" borderId="11" xfId="0" applyFont="1" applyFill="1" applyBorder="1" applyAlignment="1">
      <alignment horizontal="center" vertical="center"/>
    </xf>
    <xf numFmtId="0" fontId="50" fillId="5" borderId="13" xfId="0" applyFont="1" applyFill="1" applyBorder="1" applyAlignment="1">
      <alignment horizontal="center" vertical="center"/>
    </xf>
    <xf numFmtId="0" fontId="49" fillId="5" borderId="8" xfId="0" applyFont="1" applyFill="1" applyBorder="1" applyAlignment="1">
      <alignment horizontal="center" vertical="center" readingOrder="1"/>
    </xf>
    <xf numFmtId="0" fontId="49" fillId="5" borderId="9" xfId="0" applyFont="1" applyFill="1" applyBorder="1" applyAlignment="1">
      <alignment horizontal="center" vertical="center" readingOrder="1"/>
    </xf>
    <xf numFmtId="0" fontId="49" fillId="5" borderId="5" xfId="0" applyFont="1" applyFill="1" applyBorder="1" applyAlignment="1">
      <alignment horizontal="center" vertical="center" readingOrder="1"/>
    </xf>
    <xf numFmtId="0" fontId="49" fillId="5" borderId="10" xfId="0" applyFont="1" applyFill="1" applyBorder="1" applyAlignment="1">
      <alignment horizontal="center" vertical="center" readingOrder="1"/>
    </xf>
    <xf numFmtId="0" fontId="49" fillId="5" borderId="11" xfId="0" applyFont="1" applyFill="1" applyBorder="1" applyAlignment="1">
      <alignment horizontal="center" vertical="center" readingOrder="1"/>
    </xf>
    <xf numFmtId="0" fontId="49" fillId="5" borderId="13" xfId="0" applyFont="1" applyFill="1" applyBorder="1" applyAlignment="1">
      <alignment horizontal="center" vertical="center" readingOrder="1"/>
    </xf>
    <xf numFmtId="0" fontId="69" fillId="0" borderId="6" xfId="0" applyFont="1" applyBorder="1" applyAlignment="1">
      <alignment horizontal="left"/>
    </xf>
    <xf numFmtId="0" fontId="69" fillId="0" borderId="7" xfId="0" applyFont="1" applyBorder="1" applyAlignment="1">
      <alignment horizontal="left"/>
    </xf>
    <xf numFmtId="0" fontId="69" fillId="0" borderId="4" xfId="0" applyFont="1" applyBorder="1" applyAlignment="1">
      <alignment horizontal="left"/>
    </xf>
    <xf numFmtId="0" fontId="92" fillId="14" borderId="3" xfId="0" applyFont="1" applyFill="1" applyBorder="1" applyAlignment="1">
      <alignment horizontal="center" vertical="center"/>
    </xf>
    <xf numFmtId="0" fontId="92" fillId="12" borderId="3" xfId="3" applyFont="1" applyFill="1" applyBorder="1" applyAlignment="1">
      <alignment horizontal="center" vertical="center" wrapText="1" readingOrder="2"/>
    </xf>
    <xf numFmtId="9" fontId="50" fillId="12" borderId="3" xfId="3" applyNumberFormat="1" applyFont="1" applyFill="1" applyBorder="1" applyAlignment="1">
      <alignment horizontal="center" vertical="center" wrapText="1" readingOrder="2"/>
    </xf>
    <xf numFmtId="0" fontId="50" fillId="5" borderId="3" xfId="0" applyFont="1" applyFill="1" applyBorder="1" applyAlignment="1">
      <alignment horizontal="center" vertical="center"/>
    </xf>
    <xf numFmtId="9" fontId="50" fillId="12" borderId="8" xfId="3" applyNumberFormat="1" applyFont="1" applyFill="1" applyBorder="1" applyAlignment="1">
      <alignment horizontal="center" vertical="center" wrapText="1" readingOrder="2"/>
    </xf>
    <xf numFmtId="9" fontId="50" fillId="12" borderId="9" xfId="3" applyNumberFormat="1" applyFont="1" applyFill="1" applyBorder="1" applyAlignment="1">
      <alignment horizontal="center" vertical="center" wrapText="1" readingOrder="2"/>
    </xf>
    <xf numFmtId="9" fontId="50" fillId="12" borderId="11" xfId="3" applyNumberFormat="1" applyFont="1" applyFill="1" applyBorder="1" applyAlignment="1">
      <alignment horizontal="center" vertical="center" wrapText="1" readingOrder="2"/>
    </xf>
    <xf numFmtId="9" fontId="50" fillId="12" borderId="13" xfId="3" applyNumberFormat="1" applyFont="1" applyFill="1" applyBorder="1" applyAlignment="1">
      <alignment horizontal="center" vertical="center" wrapText="1" readingOrder="2"/>
    </xf>
    <xf numFmtId="0" fontId="69" fillId="0" borderId="3" xfId="0" applyFont="1" applyBorder="1" applyAlignment="1">
      <alignment horizontal="left"/>
    </xf>
    <xf numFmtId="0" fontId="46" fillId="0" borderId="3" xfId="0" applyFont="1" applyBorder="1" applyAlignment="1">
      <alignment horizontal="center" vertical="center" readingOrder="2"/>
    </xf>
    <xf numFmtId="9" fontId="55" fillId="12" borderId="3" xfId="3" applyNumberFormat="1" applyFont="1" applyFill="1" applyBorder="1" applyAlignment="1">
      <alignment horizontal="center" vertical="center" wrapText="1" readingOrder="2"/>
    </xf>
    <xf numFmtId="0" fontId="50" fillId="13" borderId="3" xfId="3" applyFont="1" applyFill="1" applyBorder="1" applyAlignment="1">
      <alignment horizontal="center" vertical="center" wrapText="1" readingOrder="2"/>
    </xf>
    <xf numFmtId="0" fontId="97" fillId="0" borderId="6" xfId="0" applyFont="1" applyBorder="1" applyAlignment="1">
      <alignment horizontal="center" vertical="center" wrapText="1" readingOrder="2"/>
    </xf>
    <xf numFmtId="0" fontId="97" fillId="0" borderId="7" xfId="0" applyFont="1" applyBorder="1" applyAlignment="1">
      <alignment horizontal="center" vertical="center" wrapText="1" readingOrder="2"/>
    </xf>
    <xf numFmtId="0" fontId="97" fillId="0" borderId="4" xfId="0" applyFont="1" applyBorder="1" applyAlignment="1">
      <alignment horizontal="center" vertical="center" wrapText="1" readingOrder="2"/>
    </xf>
    <xf numFmtId="9" fontId="50" fillId="12" borderId="5" xfId="3" applyNumberFormat="1" applyFont="1" applyFill="1" applyBorder="1" applyAlignment="1">
      <alignment horizontal="center" vertical="center" wrapText="1" readingOrder="2"/>
    </xf>
    <xf numFmtId="9" fontId="50" fillId="12" borderId="10" xfId="3" applyNumberFormat="1" applyFont="1" applyFill="1" applyBorder="1" applyAlignment="1">
      <alignment horizontal="center" vertical="center" wrapText="1" readingOrder="2"/>
    </xf>
    <xf numFmtId="0" fontId="45" fillId="0" borderId="6" xfId="0" applyFont="1" applyBorder="1" applyAlignment="1">
      <alignment horizontal="center" vertical="center" readingOrder="2"/>
    </xf>
    <xf numFmtId="0" fontId="45" fillId="0" borderId="7" xfId="0" applyFont="1" applyBorder="1" applyAlignment="1">
      <alignment horizontal="center" vertical="center" readingOrder="2"/>
    </xf>
    <xf numFmtId="0" fontId="45" fillId="0" borderId="4" xfId="0" applyFont="1" applyBorder="1" applyAlignment="1">
      <alignment horizontal="center" vertical="center" readingOrder="2"/>
    </xf>
    <xf numFmtId="0" fontId="85" fillId="0" borderId="3" xfId="0" applyFont="1" applyBorder="1" applyAlignment="1">
      <alignment horizontal="right" vertical="center" readingOrder="2"/>
    </xf>
    <xf numFmtId="0" fontId="85" fillId="0" borderId="3" xfId="0" applyFont="1" applyBorder="1" applyAlignment="1">
      <alignment horizontal="left" vertical="center" readingOrder="2"/>
    </xf>
    <xf numFmtId="0" fontId="95" fillId="0" borderId="6" xfId="0" applyFont="1" applyBorder="1" applyAlignment="1">
      <alignment horizontal="center" vertical="center" readingOrder="2"/>
    </xf>
    <xf numFmtId="0" fontId="95" fillId="0" borderId="7" xfId="0" applyFont="1" applyBorder="1" applyAlignment="1">
      <alignment horizontal="center" vertical="center" readingOrder="2"/>
    </xf>
    <xf numFmtId="0" fontId="95" fillId="0" borderId="4" xfId="0" applyFont="1" applyBorder="1" applyAlignment="1">
      <alignment horizontal="center" vertical="center" readingOrder="2"/>
    </xf>
    <xf numFmtId="9" fontId="50" fillId="12" borderId="8" xfId="3" applyNumberFormat="1" applyFont="1" applyFill="1" applyBorder="1" applyAlignment="1">
      <alignment horizontal="center" vertical="center" wrapText="1" readingOrder="1"/>
    </xf>
    <xf numFmtId="9" fontId="50" fillId="12" borderId="9" xfId="3" applyNumberFormat="1" applyFont="1" applyFill="1" applyBorder="1" applyAlignment="1">
      <alignment horizontal="center" vertical="center" wrapText="1" readingOrder="1"/>
    </xf>
    <xf numFmtId="9" fontId="50" fillId="12" borderId="11" xfId="3" applyNumberFormat="1" applyFont="1" applyFill="1" applyBorder="1" applyAlignment="1">
      <alignment horizontal="center" vertical="center" wrapText="1" readingOrder="1"/>
    </xf>
    <xf numFmtId="9" fontId="50" fillId="12" borderId="13" xfId="3" applyNumberFormat="1" applyFont="1" applyFill="1" applyBorder="1" applyAlignment="1">
      <alignment horizontal="center" vertical="center" wrapText="1" readingOrder="1"/>
    </xf>
    <xf numFmtId="0" fontId="24" fillId="12" borderId="8" xfId="3" applyFont="1" applyFill="1" applyBorder="1" applyAlignment="1">
      <alignment horizontal="center" vertical="center" wrapText="1" readingOrder="1"/>
    </xf>
    <xf numFmtId="0" fontId="24" fillId="12" borderId="9" xfId="3" applyFont="1" applyFill="1" applyBorder="1" applyAlignment="1">
      <alignment horizontal="center" vertical="center" wrapText="1" readingOrder="1"/>
    </xf>
    <xf numFmtId="0" fontId="24" fillId="12" borderId="11" xfId="3" applyFont="1" applyFill="1" applyBorder="1" applyAlignment="1">
      <alignment horizontal="center" vertical="center" wrapText="1" readingOrder="1"/>
    </xf>
    <xf numFmtId="0" fontId="24" fillId="12" borderId="13" xfId="3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readingOrder="2"/>
    </xf>
    <xf numFmtId="0" fontId="1" fillId="5" borderId="6" xfId="0" applyFont="1" applyFill="1" applyBorder="1" applyAlignment="1">
      <alignment horizontal="center" vertical="center" wrapText="1" readingOrder="2"/>
    </xf>
    <xf numFmtId="0" fontId="1" fillId="5" borderId="4" xfId="0" applyFont="1" applyFill="1" applyBorder="1" applyAlignment="1">
      <alignment horizontal="center" vertical="center" wrapText="1" readingOrder="2"/>
    </xf>
    <xf numFmtId="0" fontId="1" fillId="5" borderId="6" xfId="0" applyFont="1" applyFill="1" applyBorder="1" applyAlignment="1">
      <alignment horizontal="center" vertical="center" readingOrder="2"/>
    </xf>
    <xf numFmtId="0" fontId="1" fillId="5" borderId="4" xfId="0" applyFont="1" applyFill="1" applyBorder="1" applyAlignment="1">
      <alignment horizontal="center" vertical="center" readingOrder="2"/>
    </xf>
    <xf numFmtId="0" fontId="99" fillId="0" borderId="8" xfId="0" applyFont="1" applyBorder="1" applyAlignment="1">
      <alignment horizontal="center" vertical="center" readingOrder="2"/>
    </xf>
    <xf numFmtId="0" fontId="99" fillId="0" borderId="2" xfId="0" applyFont="1" applyBorder="1" applyAlignment="1">
      <alignment horizontal="center" vertical="center" readingOrder="2"/>
    </xf>
    <xf numFmtId="0" fontId="99" fillId="0" borderId="9" xfId="0" applyFont="1" applyBorder="1" applyAlignment="1">
      <alignment horizontal="center" vertical="center" readingOrder="2"/>
    </xf>
    <xf numFmtId="0" fontId="99" fillId="0" borderId="11" xfId="0" applyFont="1" applyBorder="1" applyAlignment="1">
      <alignment horizontal="center" vertical="center" readingOrder="2"/>
    </xf>
    <xf numFmtId="0" fontId="99" fillId="0" borderId="12" xfId="0" applyFont="1" applyBorder="1" applyAlignment="1">
      <alignment horizontal="center" vertical="center" readingOrder="2"/>
    </xf>
    <xf numFmtId="0" fontId="99" fillId="0" borderId="13" xfId="0" applyFont="1" applyBorder="1" applyAlignment="1">
      <alignment horizontal="center" vertical="center" readingOrder="2"/>
    </xf>
    <xf numFmtId="0" fontId="5" fillId="8" borderId="6" xfId="0" applyFont="1" applyFill="1" applyBorder="1" applyAlignment="1">
      <alignment horizontal="center" vertical="center" readingOrder="2"/>
    </xf>
    <xf numFmtId="0" fontId="5" fillId="8" borderId="4" xfId="0" applyFont="1" applyFill="1" applyBorder="1" applyAlignment="1">
      <alignment horizontal="center" vertical="center" readingOrder="2"/>
    </xf>
    <xf numFmtId="0" fontId="8" fillId="8" borderId="6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87" fillId="0" borderId="3" xfId="0" applyFont="1" applyBorder="1" applyAlignment="1">
      <alignment horizontal="center"/>
    </xf>
    <xf numFmtId="0" fontId="1" fillId="5" borderId="0" xfId="0" applyFont="1" applyFill="1" applyAlignment="1">
      <alignment horizontal="center" vertical="center" readingOrder="2"/>
    </xf>
    <xf numFmtId="0" fontId="1" fillId="5" borderId="0" xfId="0" applyFont="1" applyFill="1" applyAlignment="1">
      <alignment horizontal="center" vertical="center" wrapText="1" readingOrder="2"/>
    </xf>
    <xf numFmtId="0" fontId="88" fillId="0" borderId="3" xfId="0" applyFont="1" applyBorder="1" applyAlignment="1">
      <alignment horizontal="center"/>
    </xf>
    <xf numFmtId="0" fontId="8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readingOrder="2"/>
    </xf>
    <xf numFmtId="0" fontId="1" fillId="5" borderId="3" xfId="0" applyFont="1" applyFill="1" applyBorder="1" applyAlignment="1">
      <alignment horizontal="center" vertical="center" wrapText="1" readingOrder="2"/>
    </xf>
    <xf numFmtId="0" fontId="7" fillId="5" borderId="3" xfId="0" applyFont="1" applyFill="1" applyBorder="1" applyAlignment="1">
      <alignment horizontal="center" vertical="center"/>
    </xf>
    <xf numFmtId="0" fontId="56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readingOrder="2"/>
    </xf>
    <xf numFmtId="0" fontId="99" fillId="0" borderId="3" xfId="0" applyFont="1" applyBorder="1" applyAlignment="1">
      <alignment horizontal="center" vertical="center" readingOrder="2"/>
    </xf>
    <xf numFmtId="0" fontId="99" fillId="0" borderId="6" xfId="0" applyFont="1" applyBorder="1" applyAlignment="1">
      <alignment horizontal="center" vertical="center" readingOrder="2"/>
    </xf>
    <xf numFmtId="0" fontId="99" fillId="0" borderId="7" xfId="0" applyFont="1" applyBorder="1" applyAlignment="1">
      <alignment horizontal="center" vertical="center" readingOrder="2"/>
    </xf>
    <xf numFmtId="0" fontId="99" fillId="0" borderId="4" xfId="0" applyFont="1" applyBorder="1" applyAlignment="1">
      <alignment horizontal="center" vertical="center" readingOrder="2"/>
    </xf>
    <xf numFmtId="0" fontId="32" fillId="5" borderId="8" xfId="0" applyFont="1" applyFill="1" applyBorder="1" applyAlignment="1">
      <alignment horizontal="center" vertical="center" readingOrder="2"/>
    </xf>
    <xf numFmtId="0" fontId="32" fillId="5" borderId="9" xfId="0" applyFont="1" applyFill="1" applyBorder="1" applyAlignment="1">
      <alignment horizontal="center" vertical="center" readingOrder="2"/>
    </xf>
    <xf numFmtId="0" fontId="32" fillId="5" borderId="5" xfId="0" applyFont="1" applyFill="1" applyBorder="1" applyAlignment="1">
      <alignment horizontal="center" vertical="center" readingOrder="2"/>
    </xf>
    <xf numFmtId="0" fontId="32" fillId="5" borderId="10" xfId="0" applyFont="1" applyFill="1" applyBorder="1" applyAlignment="1">
      <alignment horizontal="center" vertical="center" readingOrder="2"/>
    </xf>
    <xf numFmtId="0" fontId="32" fillId="5" borderId="11" xfId="0" applyFont="1" applyFill="1" applyBorder="1" applyAlignment="1">
      <alignment horizontal="center" vertical="center" readingOrder="2"/>
    </xf>
    <xf numFmtId="0" fontId="32" fillId="5" borderId="13" xfId="0" applyFont="1" applyFill="1" applyBorder="1" applyAlignment="1">
      <alignment horizontal="center" vertical="center" readingOrder="2"/>
    </xf>
    <xf numFmtId="0" fontId="32" fillId="0" borderId="6" xfId="0" applyFont="1" applyFill="1" applyBorder="1" applyAlignment="1">
      <alignment horizontal="center" vertical="center" wrapText="1" readingOrder="2"/>
    </xf>
    <xf numFmtId="0" fontId="32" fillId="0" borderId="7" xfId="0" applyFont="1" applyFill="1" applyBorder="1" applyAlignment="1">
      <alignment horizontal="center" vertical="center" wrapText="1" readingOrder="2"/>
    </xf>
    <xf numFmtId="0" fontId="32" fillId="0" borderId="4" xfId="0" applyFont="1" applyFill="1" applyBorder="1" applyAlignment="1">
      <alignment horizontal="center" vertical="center" wrapText="1" readingOrder="2"/>
    </xf>
    <xf numFmtId="0" fontId="32" fillId="0" borderId="3" xfId="0" applyFont="1" applyFill="1" applyBorder="1" applyAlignment="1">
      <alignment horizontal="center" vertical="center" wrapText="1" readingOrder="2"/>
    </xf>
    <xf numFmtId="0" fontId="3" fillId="0" borderId="6" xfId="0" applyFont="1" applyBorder="1" applyAlignment="1">
      <alignment horizontal="center" vertical="center" readingOrder="2"/>
    </xf>
    <xf numFmtId="0" fontId="3" fillId="0" borderId="7" xfId="0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center" vertical="center" readingOrder="2"/>
    </xf>
    <xf numFmtId="0" fontId="88" fillId="0" borderId="6" xfId="0" applyFont="1" applyBorder="1" applyAlignment="1">
      <alignment horizontal="center" vertical="center" readingOrder="2"/>
    </xf>
    <xf numFmtId="0" fontId="88" fillId="0" borderId="7" xfId="0" applyFont="1" applyBorder="1" applyAlignment="1">
      <alignment horizontal="center" vertical="center" readingOrder="2"/>
    </xf>
    <xf numFmtId="0" fontId="88" fillId="0" borderId="4" xfId="0" applyFont="1" applyBorder="1" applyAlignment="1">
      <alignment horizontal="center" vertical="center" readingOrder="2"/>
    </xf>
    <xf numFmtId="10" fontId="32" fillId="14" borderId="6" xfId="0" applyNumberFormat="1" applyFont="1" applyFill="1" applyBorder="1" applyAlignment="1">
      <alignment horizontal="center" vertical="center" wrapText="1" readingOrder="1"/>
    </xf>
    <xf numFmtId="10" fontId="32" fillId="14" borderId="7" xfId="0" applyNumberFormat="1" applyFont="1" applyFill="1" applyBorder="1" applyAlignment="1">
      <alignment horizontal="center" vertical="center" wrapText="1" readingOrder="1"/>
    </xf>
    <xf numFmtId="10" fontId="32" fillId="14" borderId="4" xfId="0" applyNumberFormat="1" applyFont="1" applyFill="1" applyBorder="1" applyAlignment="1">
      <alignment horizontal="center" vertical="center" wrapText="1" readingOrder="1"/>
    </xf>
    <xf numFmtId="0" fontId="32" fillId="4" borderId="6" xfId="0" applyFont="1" applyFill="1" applyBorder="1" applyAlignment="1">
      <alignment horizontal="center" vertical="center" wrapText="1" readingOrder="2"/>
    </xf>
    <xf numFmtId="0" fontId="32" fillId="4" borderId="7" xfId="0" applyFont="1" applyFill="1" applyBorder="1" applyAlignment="1">
      <alignment horizontal="center" vertical="center" wrapText="1" readingOrder="2"/>
    </xf>
    <xf numFmtId="0" fontId="32" fillId="4" borderId="4" xfId="0" applyFont="1" applyFill="1" applyBorder="1" applyAlignment="1">
      <alignment horizontal="center" vertical="center" wrapText="1" readingOrder="2"/>
    </xf>
    <xf numFmtId="0" fontId="32" fillId="0" borderId="15" xfId="0" applyFont="1" applyFill="1" applyBorder="1" applyAlignment="1">
      <alignment horizontal="center" vertical="center" wrapText="1" readingOrder="2"/>
    </xf>
    <xf numFmtId="0" fontId="32" fillId="0" borderId="14" xfId="0" applyFont="1" applyFill="1" applyBorder="1" applyAlignment="1">
      <alignment horizontal="center" vertical="center" wrapText="1" readingOrder="2"/>
    </xf>
    <xf numFmtId="0" fontId="109" fillId="0" borderId="8" xfId="0" applyFont="1" applyBorder="1" applyAlignment="1">
      <alignment horizontal="center" vertical="center" wrapText="1" readingOrder="2"/>
    </xf>
    <xf numFmtId="0" fontId="109" fillId="0" borderId="2" xfId="0" applyFont="1" applyBorder="1" applyAlignment="1">
      <alignment horizontal="center" vertical="center" wrapText="1" readingOrder="2"/>
    </xf>
    <xf numFmtId="0" fontId="109" fillId="0" borderId="9" xfId="0" applyFont="1" applyBorder="1" applyAlignment="1">
      <alignment horizontal="center" vertical="center" wrapText="1" readingOrder="2"/>
    </xf>
    <xf numFmtId="0" fontId="109" fillId="0" borderId="11" xfId="0" applyFont="1" applyBorder="1" applyAlignment="1">
      <alignment horizontal="center" vertical="center" wrapText="1" readingOrder="2"/>
    </xf>
    <xf numFmtId="0" fontId="109" fillId="0" borderId="12" xfId="0" applyFont="1" applyBorder="1" applyAlignment="1">
      <alignment horizontal="center" vertical="center" wrapText="1" readingOrder="2"/>
    </xf>
    <xf numFmtId="0" fontId="109" fillId="0" borderId="13" xfId="0" applyFont="1" applyBorder="1" applyAlignment="1">
      <alignment horizontal="center" vertical="center" wrapText="1" readingOrder="2"/>
    </xf>
    <xf numFmtId="0" fontId="29" fillId="5" borderId="6" xfId="0" applyFont="1" applyFill="1" applyBorder="1" applyAlignment="1">
      <alignment horizontal="center" vertical="center"/>
    </xf>
    <xf numFmtId="0" fontId="29" fillId="5" borderId="4" xfId="0" applyFont="1" applyFill="1" applyBorder="1" applyAlignment="1">
      <alignment horizontal="center" vertical="center"/>
    </xf>
    <xf numFmtId="0" fontId="111" fillId="0" borderId="8" xfId="0" applyFont="1" applyBorder="1" applyAlignment="1">
      <alignment horizontal="center" vertical="center" readingOrder="2"/>
    </xf>
    <xf numFmtId="0" fontId="111" fillId="0" borderId="2" xfId="0" applyFont="1" applyBorder="1" applyAlignment="1">
      <alignment horizontal="center" vertical="center" readingOrder="2"/>
    </xf>
    <xf numFmtId="0" fontId="111" fillId="0" borderId="9" xfId="0" applyFont="1" applyBorder="1" applyAlignment="1">
      <alignment horizontal="center" vertical="center" readingOrder="2"/>
    </xf>
    <xf numFmtId="0" fontId="111" fillId="0" borderId="11" xfId="0" applyFont="1" applyBorder="1" applyAlignment="1">
      <alignment horizontal="center" vertical="center" readingOrder="2"/>
    </xf>
    <xf numFmtId="0" fontId="111" fillId="0" borderId="12" xfId="0" applyFont="1" applyBorder="1" applyAlignment="1">
      <alignment horizontal="center" vertical="center" readingOrder="2"/>
    </xf>
    <xf numFmtId="0" fontId="111" fillId="0" borderId="13" xfId="0" applyFont="1" applyBorder="1" applyAlignment="1">
      <alignment horizontal="center" vertical="center" readingOrder="2"/>
    </xf>
    <xf numFmtId="0" fontId="2" fillId="0" borderId="3" xfId="0" applyFont="1" applyBorder="1" applyAlignment="1">
      <alignment horizontal="center" vertical="center" readingOrder="2"/>
    </xf>
    <xf numFmtId="0" fontId="32" fillId="5" borderId="6" xfId="0" applyFont="1" applyFill="1" applyBorder="1" applyAlignment="1">
      <alignment horizontal="center" vertical="center" wrapText="1" readingOrder="2"/>
    </xf>
    <xf numFmtId="0" fontId="32" fillId="5" borderId="4" xfId="0" applyFont="1" applyFill="1" applyBorder="1" applyAlignment="1">
      <alignment horizontal="center" vertical="center" wrapText="1" readingOrder="2"/>
    </xf>
    <xf numFmtId="0" fontId="32" fillId="5" borderId="6" xfId="0" applyFont="1" applyFill="1" applyBorder="1" applyAlignment="1">
      <alignment horizontal="center" vertical="center" readingOrder="2"/>
    </xf>
    <xf numFmtId="0" fontId="32" fillId="5" borderId="4" xfId="0" applyFont="1" applyFill="1" applyBorder="1" applyAlignment="1">
      <alignment horizontal="center" vertical="center" readingOrder="2"/>
    </xf>
    <xf numFmtId="0" fontId="108" fillId="0" borderId="6" xfId="0" applyFont="1" applyBorder="1" applyAlignment="1">
      <alignment horizontal="center" vertical="center" wrapText="1" readingOrder="2"/>
    </xf>
    <xf numFmtId="0" fontId="108" fillId="0" borderId="7" xfId="0" applyFont="1" applyBorder="1" applyAlignment="1">
      <alignment horizontal="center" vertical="center" wrapText="1" readingOrder="2"/>
    </xf>
    <xf numFmtId="0" fontId="108" fillId="0" borderId="4" xfId="0" applyFont="1" applyBorder="1" applyAlignment="1">
      <alignment horizontal="center" vertical="center" wrapText="1" readingOrder="2"/>
    </xf>
    <xf numFmtId="0" fontId="12" fillId="8" borderId="3" xfId="0" applyFont="1" applyFill="1" applyBorder="1" applyAlignment="1">
      <alignment horizontal="center" vertical="center" readingOrder="2"/>
    </xf>
    <xf numFmtId="0" fontId="22" fillId="8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0" fillId="0" borderId="3" xfId="0" applyFont="1" applyBorder="1" applyAlignment="1">
      <alignment horizontal="center" vertical="center" readingOrder="2"/>
    </xf>
    <xf numFmtId="0" fontId="1" fillId="5" borderId="3" xfId="0" applyFont="1" applyFill="1" applyBorder="1" applyAlignment="1">
      <alignment horizontal="center" vertical="center" readingOrder="2"/>
    </xf>
    <xf numFmtId="0" fontId="24" fillId="4" borderId="3" xfId="0" applyFont="1" applyFill="1" applyBorder="1" applyAlignment="1">
      <alignment horizontal="center" vertical="center"/>
    </xf>
    <xf numFmtId="3" fontId="12" fillId="4" borderId="6" xfId="2" applyNumberFormat="1" applyFont="1" applyFill="1" applyBorder="1" applyAlignment="1">
      <alignment horizontal="center" vertical="center" wrapText="1"/>
    </xf>
    <xf numFmtId="3" fontId="12" fillId="4" borderId="4" xfId="2" applyNumberFormat="1" applyFont="1" applyFill="1" applyBorder="1" applyAlignment="1">
      <alignment horizontal="center" vertical="center" wrapText="1"/>
    </xf>
    <xf numFmtId="0" fontId="101" fillId="0" borderId="8" xfId="0" applyFont="1" applyBorder="1" applyAlignment="1">
      <alignment horizontal="center" wrapText="1"/>
    </xf>
    <xf numFmtId="0" fontId="101" fillId="0" borderId="2" xfId="0" applyFont="1" applyBorder="1" applyAlignment="1">
      <alignment horizontal="center" wrapText="1"/>
    </xf>
    <xf numFmtId="0" fontId="101" fillId="0" borderId="9" xfId="0" applyFont="1" applyBorder="1" applyAlignment="1">
      <alignment horizontal="center" wrapText="1"/>
    </xf>
    <xf numFmtId="0" fontId="101" fillId="0" borderId="11" xfId="0" applyFont="1" applyBorder="1" applyAlignment="1">
      <alignment horizontal="center" wrapText="1"/>
    </xf>
    <xf numFmtId="0" fontId="101" fillId="0" borderId="12" xfId="0" applyFont="1" applyBorder="1" applyAlignment="1">
      <alignment horizontal="center" wrapText="1"/>
    </xf>
    <xf numFmtId="0" fontId="101" fillId="0" borderId="13" xfId="0" applyFont="1" applyBorder="1" applyAlignment="1">
      <alignment horizont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16" borderId="8" xfId="3" applyFont="1" applyFill="1" applyBorder="1" applyAlignment="1">
      <alignment horizontal="center" vertical="center" wrapText="1" readingOrder="2"/>
    </xf>
    <xf numFmtId="0" fontId="7" fillId="16" borderId="9" xfId="3" applyFont="1" applyFill="1" applyBorder="1" applyAlignment="1">
      <alignment horizontal="center" vertical="center" wrapText="1" readingOrder="2"/>
    </xf>
    <xf numFmtId="0" fontId="7" fillId="16" borderId="5" xfId="3" applyFont="1" applyFill="1" applyBorder="1" applyAlignment="1">
      <alignment horizontal="center" vertical="center" wrapText="1" readingOrder="2"/>
    </xf>
    <xf numFmtId="0" fontId="7" fillId="16" borderId="10" xfId="3" applyFont="1" applyFill="1" applyBorder="1" applyAlignment="1">
      <alignment horizontal="center" vertical="center" wrapText="1" readingOrder="2"/>
    </xf>
    <xf numFmtId="0" fontId="96" fillId="0" borderId="3" xfId="0" applyFont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 wrapText="1" readingOrder="2"/>
    </xf>
    <xf numFmtId="0" fontId="26" fillId="0" borderId="3" xfId="0" applyFont="1" applyBorder="1" applyAlignment="1">
      <alignment horizontal="center" vertical="center" wrapText="1" readingOrder="2"/>
    </xf>
    <xf numFmtId="0" fontId="7" fillId="16" borderId="11" xfId="3" applyFont="1" applyFill="1" applyBorder="1" applyAlignment="1">
      <alignment horizontal="center" vertical="center" wrapText="1" readingOrder="2"/>
    </xf>
    <xf numFmtId="0" fontId="7" fillId="16" borderId="13" xfId="3" applyFont="1" applyFill="1" applyBorder="1" applyAlignment="1">
      <alignment horizontal="center" vertical="center" wrapText="1" readingOrder="2"/>
    </xf>
    <xf numFmtId="0" fontId="56" fillId="0" borderId="8" xfId="0" applyFont="1" applyBorder="1" applyAlignment="1">
      <alignment horizontal="center"/>
    </xf>
    <xf numFmtId="0" fontId="56" fillId="0" borderId="2" xfId="0" applyFont="1" applyBorder="1" applyAlignment="1">
      <alignment horizontal="center"/>
    </xf>
    <xf numFmtId="0" fontId="56" fillId="0" borderId="9" xfId="0" applyFont="1" applyBorder="1" applyAlignment="1">
      <alignment horizontal="center"/>
    </xf>
    <xf numFmtId="0" fontId="56" fillId="0" borderId="11" xfId="0" applyFont="1" applyBorder="1" applyAlignment="1">
      <alignment horizontal="center"/>
    </xf>
    <xf numFmtId="0" fontId="56" fillId="0" borderId="12" xfId="0" applyFont="1" applyBorder="1" applyAlignment="1">
      <alignment horizontal="center"/>
    </xf>
    <xf numFmtId="0" fontId="56" fillId="0" borderId="13" xfId="0" applyFont="1" applyBorder="1" applyAlignment="1">
      <alignment horizontal="center"/>
    </xf>
    <xf numFmtId="0" fontId="26" fillId="0" borderId="3" xfId="0" applyFont="1" applyBorder="1" applyAlignment="1">
      <alignment horizontal="right" vertical="center" wrapText="1" readingOrder="2"/>
    </xf>
    <xf numFmtId="0" fontId="0" fillId="0" borderId="3" xfId="0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7" fillId="16" borderId="3" xfId="3" applyFont="1" applyFill="1" applyBorder="1" applyAlignment="1">
      <alignment horizontal="center" vertical="center" wrapText="1" readingOrder="2"/>
    </xf>
    <xf numFmtId="0" fontId="7" fillId="4" borderId="3" xfId="0" applyFont="1" applyFill="1" applyBorder="1" applyAlignment="1">
      <alignment horizontal="center" vertical="center"/>
    </xf>
    <xf numFmtId="0" fontId="86" fillId="0" borderId="3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98" fillId="0" borderId="6" xfId="0" applyFont="1" applyBorder="1" applyAlignment="1">
      <alignment horizontal="center"/>
    </xf>
    <xf numFmtId="0" fontId="98" fillId="0" borderId="7" xfId="0" applyFont="1" applyBorder="1" applyAlignment="1">
      <alignment horizontal="center"/>
    </xf>
    <xf numFmtId="0" fontId="98" fillId="0" borderId="4" xfId="0" applyFont="1" applyBorder="1" applyAlignment="1">
      <alignment horizontal="center"/>
    </xf>
    <xf numFmtId="9" fontId="29" fillId="12" borderId="2" xfId="3" applyNumberFormat="1" applyFont="1" applyFill="1" applyBorder="1" applyAlignment="1">
      <alignment horizontal="center" vertical="center" wrapText="1" readingOrder="2"/>
    </xf>
    <xf numFmtId="0" fontId="107" fillId="0" borderId="3" xfId="0" applyFont="1" applyBorder="1" applyAlignment="1">
      <alignment horizontal="center"/>
    </xf>
    <xf numFmtId="0" fontId="59" fillId="0" borderId="6" xfId="0" applyFont="1" applyBorder="1" applyAlignment="1">
      <alignment horizontal="center" vertical="center" wrapText="1" readingOrder="2"/>
    </xf>
    <xf numFmtId="0" fontId="59" fillId="0" borderId="7" xfId="0" applyFont="1" applyBorder="1" applyAlignment="1">
      <alignment horizontal="center" vertical="center" wrapText="1" readingOrder="2"/>
    </xf>
    <xf numFmtId="0" fontId="59" fillId="0" borderId="4" xfId="0" applyFont="1" applyBorder="1" applyAlignment="1">
      <alignment horizontal="center" vertical="center" wrapText="1" readingOrder="2"/>
    </xf>
    <xf numFmtId="9" fontId="11" fillId="12" borderId="8" xfId="3" applyNumberFormat="1" applyFont="1" applyFill="1" applyBorder="1" applyAlignment="1">
      <alignment horizontal="center" vertical="center" wrapText="1" readingOrder="2"/>
    </xf>
    <xf numFmtId="9" fontId="11" fillId="12" borderId="9" xfId="3" applyNumberFormat="1" applyFont="1" applyFill="1" applyBorder="1" applyAlignment="1">
      <alignment horizontal="center" vertical="center" wrapText="1" readingOrder="2"/>
    </xf>
    <xf numFmtId="0" fontId="7" fillId="17" borderId="3" xfId="3" applyFont="1" applyFill="1" applyBorder="1" applyAlignment="1">
      <alignment horizontal="center" vertical="center" wrapText="1" readingOrder="2"/>
    </xf>
    <xf numFmtId="9" fontId="29" fillId="12" borderId="3" xfId="3" applyNumberFormat="1" applyFont="1" applyFill="1" applyBorder="1" applyAlignment="1">
      <alignment horizontal="center" vertical="center" wrapText="1" readingOrder="2"/>
    </xf>
    <xf numFmtId="9" fontId="29" fillId="12" borderId="3" xfId="3" applyNumberFormat="1" applyFont="1" applyFill="1" applyBorder="1" applyAlignment="1">
      <alignment horizontal="left" vertical="center" wrapText="1" readingOrder="2"/>
    </xf>
    <xf numFmtId="0" fontId="41" fillId="0" borderId="6" xfId="0" applyFont="1" applyBorder="1" applyAlignment="1">
      <alignment horizontal="center"/>
    </xf>
    <xf numFmtId="0" fontId="41" fillId="0" borderId="7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9" fontId="29" fillId="16" borderId="6" xfId="3" applyNumberFormat="1" applyFont="1" applyFill="1" applyBorder="1" applyAlignment="1">
      <alignment horizontal="center" vertical="center" wrapText="1" readingOrder="2"/>
    </xf>
    <xf numFmtId="9" fontId="29" fillId="16" borderId="4" xfId="3" applyNumberFormat="1" applyFont="1" applyFill="1" applyBorder="1" applyAlignment="1">
      <alignment horizontal="center" vertical="center" wrapText="1" readingOrder="2"/>
    </xf>
    <xf numFmtId="0" fontId="87" fillId="0" borderId="8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29" fillId="12" borderId="6" xfId="3" applyFont="1" applyFill="1" applyBorder="1" applyAlignment="1">
      <alignment horizontal="center" vertical="center" wrapText="1" readingOrder="2"/>
    </xf>
    <xf numFmtId="0" fontId="29" fillId="12" borderId="4" xfId="3" applyFont="1" applyFill="1" applyBorder="1" applyAlignment="1">
      <alignment horizontal="center" vertical="center" wrapText="1" readingOrder="2"/>
    </xf>
    <xf numFmtId="0" fontId="106" fillId="0" borderId="6" xfId="0" applyFont="1" applyBorder="1" applyAlignment="1">
      <alignment horizontal="center" vertical="center" readingOrder="2"/>
    </xf>
    <xf numFmtId="0" fontId="106" fillId="0" borderId="7" xfId="0" applyFont="1" applyBorder="1" applyAlignment="1">
      <alignment horizontal="center" vertical="center" readingOrder="2"/>
    </xf>
    <xf numFmtId="0" fontId="106" fillId="0" borderId="4" xfId="0" applyFont="1" applyBorder="1" applyAlignment="1">
      <alignment horizontal="center" vertical="center" readingOrder="2"/>
    </xf>
    <xf numFmtId="0" fontId="112" fillId="0" borderId="0" xfId="0" applyFont="1" applyAlignment="1">
      <alignment vertical="center"/>
    </xf>
  </cellXfs>
  <cellStyles count="6">
    <cellStyle name="Comma" xfId="2" builtinId="3"/>
    <cellStyle name="Normal 2" xfId="3" xr:uid="{00000000-0005-0000-0000-000003000000}"/>
    <cellStyle name="Percent" xfId="4" builtinId="5"/>
    <cellStyle name="ارتباط تشعبي" xfId="5" builtinId="8"/>
    <cellStyle name="حساب" xfId="1" builtinId="22"/>
    <cellStyle name="عادي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alignment horizontal="lef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Arabic 45 Light"/>
        <scheme val="none"/>
      </font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</dxfs>
  <tableStyles count="0" defaultTableStyle="TableStyleMedium2" defaultPivotStyle="PivotStyleLight16"/>
  <colors>
    <mruColors>
      <color rgb="FF1F4E78"/>
      <color rgb="FF2F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294767508747751E-2"/>
          <c:y val="6.5642575607901987E-2"/>
          <c:w val="0.83410464982504495"/>
          <c:h val="0.80586086205974994"/>
        </c:manualLayout>
      </c:layout>
      <c:pie3DChart>
        <c:varyColors val="1"/>
        <c:ser>
          <c:idx val="0"/>
          <c:order val="0"/>
          <c:tx>
            <c:strRef>
              <c:f>'Figure (1)'!$C$4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345-4E3B-A1A2-41E9C4626F6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345-4E3B-A1A2-41E9C4626F6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345-4E3B-A1A2-41E9C4626F6F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345-4E3B-A1A2-41E9C4626F6F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9345-4E3B-A1A2-41E9C4626F6F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9345-4E3B-A1A2-41E9C4626F6F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9345-4E3B-A1A2-41E9C4626F6F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9345-4E3B-A1A2-41E9C4626F6F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9345-4E3B-A1A2-41E9C4626F6F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9345-4E3B-A1A2-41E9C4626F6F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9345-4E3B-A1A2-41E9C4626F6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345-4E3B-A1A2-41E9C4626F6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345-4E3B-A1A2-41E9C4626F6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345-4E3B-A1A2-41E9C4626F6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345-4E3B-A1A2-41E9C4626F6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345-4E3B-A1A2-41E9C4626F6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9345-4E3B-A1A2-41E9C4626F6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9345-4E3B-A1A2-41E9C4626F6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9345-4E3B-A1A2-41E9C4626F6F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1-9345-4E3B-A1A2-41E9C4626F6F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9345-4E3B-A1A2-41E9C4626F6F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5-9345-4E3B-A1A2-41E9C4626F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(1)'!$B$5:$B$15</c:f>
              <c:strCache>
                <c:ptCount val="11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KSA-Specific Tourism Characteristic Activities</c:v>
                </c:pt>
              </c:strCache>
            </c:strRef>
          </c:cat>
          <c:val>
            <c:numRef>
              <c:f>'Figure (1)'!$C$5:$C$15</c:f>
              <c:numCache>
                <c:formatCode>#,##0</c:formatCode>
                <c:ptCount val="11"/>
                <c:pt idx="0">
                  <c:v>8989</c:v>
                </c:pt>
                <c:pt idx="1">
                  <c:v>52024</c:v>
                </c:pt>
                <c:pt idx="2">
                  <c:v>6</c:v>
                </c:pt>
                <c:pt idx="3">
                  <c:v>1645</c:v>
                </c:pt>
                <c:pt idx="4">
                  <c:v>43</c:v>
                </c:pt>
                <c:pt idx="5">
                  <c:v>31</c:v>
                </c:pt>
                <c:pt idx="6">
                  <c:v>3763</c:v>
                </c:pt>
                <c:pt idx="7">
                  <c:v>2878</c:v>
                </c:pt>
                <c:pt idx="8">
                  <c:v>468</c:v>
                </c:pt>
                <c:pt idx="9">
                  <c:v>1524</c:v>
                </c:pt>
                <c:pt idx="10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345-4E3B-A1A2-41E9C4626F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5224012070682078E-2"/>
          <c:y val="0.19729963278218435"/>
          <c:w val="0.81288407136309637"/>
          <c:h val="0.62673699678591455"/>
        </c:manualLayout>
      </c:layout>
      <c:pie3DChart>
        <c:varyColors val="1"/>
        <c:ser>
          <c:idx val="0"/>
          <c:order val="0"/>
          <c:tx>
            <c:strRef>
              <c:f>'Figure (9&amp;10)'!$F$6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91A-4598-98D6-F11F939B163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91A-4598-98D6-F11F939B163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91A-4598-98D6-F11F939B163F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91A-4598-98D6-F11F939B163F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91A-4598-98D6-F11F939B16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(9&amp;10)'!$C$8:$G$8</c:f>
              <c:strCache>
                <c:ptCount val="5"/>
                <c:pt idx="0">
                  <c:v>Managers</c:v>
                </c:pt>
                <c:pt idx="1">
                  <c:v>Specialists</c:v>
                </c:pt>
                <c:pt idx="2">
                  <c:v>Technicians</c:v>
                </c:pt>
                <c:pt idx="3">
                  <c:v>Professionals</c:v>
                </c:pt>
                <c:pt idx="4">
                  <c:v>Workers </c:v>
                </c:pt>
              </c:strCache>
            </c:strRef>
          </c:cat>
          <c:val>
            <c:numRef>
              <c:f>'Figure (9&amp;10)'!$C$9:$G$9</c:f>
              <c:numCache>
                <c:formatCode>0.00%</c:formatCode>
                <c:ptCount val="5"/>
                <c:pt idx="0">
                  <c:v>0.36241576300755995</c:v>
                </c:pt>
                <c:pt idx="1">
                  <c:v>0.31971236160255678</c:v>
                </c:pt>
                <c:pt idx="2">
                  <c:v>0.27101454463017982</c:v>
                </c:pt>
                <c:pt idx="3">
                  <c:v>0.24648996644065474</c:v>
                </c:pt>
                <c:pt idx="4">
                  <c:v>8.2809192157825298E-2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AB-B0E5-9AF561B39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hPercent val="65"/>
      <c:rotY val="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013721227377612E-2"/>
          <c:y val="0.11174943716937152"/>
          <c:w val="0.87802744245475528"/>
          <c:h val="0.85776279696816993"/>
        </c:manualLayout>
      </c:layout>
      <c:pie3DChart>
        <c:varyColors val="1"/>
        <c:ser>
          <c:idx val="0"/>
          <c:order val="0"/>
          <c:tx>
            <c:strRef>
              <c:f>'Figure (11)'!$D$20</c:f>
              <c:strCache>
                <c:ptCount val="1"/>
              </c:strCache>
            </c:strRef>
          </c:tx>
          <c:explosion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0F4-418F-9ABF-BD5B4C4C522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00F4-418F-9ABF-BD5B4C4C522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0F4-418F-9ABF-BD5B4C4C5220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00F4-418F-9ABF-BD5B4C4C5220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00F4-418F-9ABF-BD5B4C4C5220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00F4-418F-9ABF-BD5B4C4C5220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00F4-418F-9ABF-BD5B4C4C5220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00F4-418F-9ABF-BD5B4C4C5220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00F4-418F-9ABF-BD5B4C4C5220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00F4-418F-9ABF-BD5B4C4C5220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00F4-418F-9ABF-BD5B4C4C522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0F4-418F-9ABF-BD5B4C4C522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00F4-418F-9ABF-BD5B4C4C522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0F4-418F-9ABF-BD5B4C4C522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00F4-418F-9ABF-BD5B4C4C522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0F4-418F-9ABF-BD5B4C4C522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00F4-418F-9ABF-BD5B4C4C5220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00F4-418F-9ABF-BD5B4C4C5220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00F4-418F-9ABF-BD5B4C4C5220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0F4-418F-9ABF-BD5B4C4C5220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00F4-418F-9ABF-BD5B4C4C5220}"/>
                </c:ext>
              </c:extLst>
            </c:dLbl>
            <c:dLbl>
              <c:idx val="10"/>
              <c:layout>
                <c:manualLayout>
                  <c:x val="0.1317280140931022"/>
                  <c:y val="2.41369073991165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F4-418F-9ABF-BD5B4C4C52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(11)'!$B$6:$B$16</c:f>
              <c:strCache>
                <c:ptCount val="11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KSA-Specific Tourism Characteristic Activities</c:v>
                </c:pt>
              </c:strCache>
            </c:strRef>
          </c:cat>
          <c:val>
            <c:numRef>
              <c:f>'Figure (11)'!$C$6:$C$16</c:f>
              <c:numCache>
                <c:formatCode>#,##0</c:formatCode>
                <c:ptCount val="11"/>
                <c:pt idx="0">
                  <c:v>3272622.0367222046</c:v>
                </c:pt>
                <c:pt idx="1">
                  <c:v>7375810.4168568822</c:v>
                </c:pt>
                <c:pt idx="2">
                  <c:v>87087</c:v>
                </c:pt>
                <c:pt idx="3">
                  <c:v>1366520.963893895</c:v>
                </c:pt>
                <c:pt idx="4">
                  <c:v>9383.23</c:v>
                </c:pt>
                <c:pt idx="5">
                  <c:v>3703768.5</c:v>
                </c:pt>
                <c:pt idx="6">
                  <c:v>627415.93948095711</c:v>
                </c:pt>
                <c:pt idx="7">
                  <c:v>1464875.6733014202</c:v>
                </c:pt>
                <c:pt idx="8">
                  <c:v>59865.151394422304</c:v>
                </c:pt>
                <c:pt idx="9">
                  <c:v>541521.26388303027</c:v>
                </c:pt>
                <c:pt idx="10">
                  <c:v>127129.63786600497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F4-418F-9ABF-BD5B4C4C52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9835028706114E-2"/>
          <c:y val="0.12413107532700533"/>
          <c:w val="0.93278398705880516"/>
          <c:h val="0.74652838534072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(12)'!$C$5</c:f>
              <c:strCache>
                <c:ptCount val="1"/>
                <c:pt idx="0">
                  <c:v>Employed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ar-SA" sz="8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'Figure (12)'!$B$6:$B$16</c:f>
              <c:strCache>
                <c:ptCount val="11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KSA-Specific Tourism Characteristic Activities</c:v>
                </c:pt>
              </c:strCache>
            </c:strRef>
          </c:cat>
          <c:val>
            <c:numRef>
              <c:f>'Figure (12)'!$C$6:$C$16</c:f>
              <c:numCache>
                <c:formatCode>0.00%</c:formatCode>
                <c:ptCount val="11"/>
                <c:pt idx="0">
                  <c:v>0.21449558542907049</c:v>
                </c:pt>
                <c:pt idx="1">
                  <c:v>0.54015450578431101</c:v>
                </c:pt>
                <c:pt idx="2">
                  <c:v>2.9723415502188582E-3</c:v>
                </c:pt>
                <c:pt idx="3">
                  <c:v>7.2341904735427093E-2</c:v>
                </c:pt>
                <c:pt idx="4">
                  <c:v>5.2617722357923289E-4</c:v>
                </c:pt>
                <c:pt idx="5">
                  <c:v>5.0632429571085331E-2</c:v>
                </c:pt>
                <c:pt idx="6">
                  <c:v>3.8237410790103614E-2</c:v>
                </c:pt>
                <c:pt idx="7">
                  <c:v>4.6908139719084807E-2</c:v>
                </c:pt>
                <c:pt idx="8">
                  <c:v>4.0900016811548879E-3</c:v>
                </c:pt>
                <c:pt idx="9">
                  <c:v>2.419295702456856E-2</c:v>
                </c:pt>
                <c:pt idx="10">
                  <c:v>5.4485464913961628E-3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2-4297-8236-0887F4EFA14F}"/>
            </c:ext>
          </c:extLst>
        </c:ser>
        <c:ser>
          <c:idx val="1"/>
          <c:order val="1"/>
          <c:tx>
            <c:strRef>
              <c:f>'Figure (12)'!$D$5</c:f>
              <c:strCache>
                <c:ptCount val="1"/>
                <c:pt idx="0">
                  <c:v>Compensation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ar-SA" sz="8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'Figure (12)'!$B$6:$B$16</c:f>
              <c:strCache>
                <c:ptCount val="11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KSA-Specific Tourism Characteristic Activities</c:v>
                </c:pt>
              </c:strCache>
            </c:strRef>
          </c:cat>
          <c:val>
            <c:numRef>
              <c:f>'Figure (12)'!$D$6:$D$16</c:f>
              <c:numCache>
                <c:formatCode>0.00%</c:formatCode>
                <c:ptCount val="11"/>
                <c:pt idx="0">
                  <c:v>0.17560753753438449</c:v>
                </c:pt>
                <c:pt idx="1">
                  <c:v>0.39578291965606544</c:v>
                </c:pt>
                <c:pt idx="2">
                  <c:v>4.6730522039062569E-3</c:v>
                </c:pt>
                <c:pt idx="3">
                  <c:v>7.3326946639664575E-2</c:v>
                </c:pt>
                <c:pt idx="4">
                  <c:v>5.0350021967985237E-4</c:v>
                </c:pt>
                <c:pt idx="5">
                  <c:v>0.1987426774568371</c:v>
                </c:pt>
                <c:pt idx="6">
                  <c:v>3.3666878394678891E-2</c:v>
                </c:pt>
                <c:pt idx="7">
                  <c:v>7.8604619444576848E-2</c:v>
                </c:pt>
                <c:pt idx="8">
                  <c:v>3.2123391282382775E-3</c:v>
                </c:pt>
                <c:pt idx="9">
                  <c:v>2.9057805822346579E-2</c:v>
                </c:pt>
                <c:pt idx="10">
                  <c:v>6.8217234996215152E-3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D2-4297-8236-0887F4EFA1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197043784"/>
        <c:axId val="197044176"/>
      </c:barChart>
      <c:catAx>
        <c:axId val="19704378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ar-SA" sz="7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7044176"/>
        <c:crosses val="autoZero"/>
        <c:auto val="1"/>
        <c:lblAlgn val="ctr"/>
        <c:lblOffset val="100"/>
        <c:noMultiLvlLbl val="0"/>
      </c:catAx>
      <c:valAx>
        <c:axId val="19704417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%" sourceLinked="1"/>
        <c:majorTickMark val="none"/>
        <c:minorTickMark val="none"/>
        <c:tickLblPos val="nextTo"/>
        <c:crossAx val="197043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ar-SA"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ar-SA" sz="900" b="0" i="0" u="none" strike="noStrike" kern="1200" baseline="0">
          <a:solidFill>
            <a:schemeClr val="dk1"/>
          </a:solidFill>
          <a:latin typeface="+mn-lt"/>
          <a:ea typeface="+mn-ea"/>
          <a:cs typeface="+mn-cs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90695503442015"/>
          <c:y val="9.6200293050532876E-2"/>
          <c:w val="0.81901088206670791"/>
          <c:h val="0.857699805068226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'Figure (13)'!$C$5:$F$5</c:f>
              <c:strCache>
                <c:ptCount val="4"/>
                <c:pt idx="0">
                  <c:v>Less than 5 workers</c:v>
                </c:pt>
                <c:pt idx="1">
                  <c:v>6-49 Employees</c:v>
                </c:pt>
                <c:pt idx="2">
                  <c:v>50-249 Employees</c:v>
                </c:pt>
                <c:pt idx="3">
                  <c:v>250+ workers</c:v>
                </c:pt>
              </c:strCache>
            </c:strRef>
          </c:cat>
          <c:val>
            <c:numRef>
              <c:f>'Figure (13)'!$C$6:$F$6</c:f>
              <c:numCache>
                <c:formatCode>#,##0</c:formatCode>
                <c:ptCount val="4"/>
                <c:pt idx="0">
                  <c:v>4650961.3757992135</c:v>
                </c:pt>
                <c:pt idx="1">
                  <c:v>5902778.3070574412</c:v>
                </c:pt>
                <c:pt idx="2">
                  <c:v>2517202.1180517478</c:v>
                </c:pt>
                <c:pt idx="3">
                  <c:v>5565058.0124904141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E-490C-9CDC-2FD7B410DE2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7044568"/>
        <c:axId val="196650120"/>
      </c:barChart>
      <c:catAx>
        <c:axId val="197044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6650120"/>
        <c:crosses val="autoZero"/>
        <c:auto val="0"/>
        <c:lblAlgn val="ctr"/>
        <c:lblOffset val="100"/>
        <c:noMultiLvlLbl val="0"/>
      </c:catAx>
      <c:valAx>
        <c:axId val="196650120"/>
        <c:scaling>
          <c:orientation val="minMax"/>
        </c:scaling>
        <c:delete val="1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97044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576176982622293"/>
          <c:y val="8.605567543793452E-2"/>
          <c:w val="0.46388888888888891"/>
          <c:h val="0.77314814814814814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A7D-4D4E-A6A5-86CEAC7DA83F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A7D-4D4E-A6A5-86CEAC7DA83F}"/>
              </c:ext>
            </c:extLst>
          </c:dPt>
          <c:dLbls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(14)'!$C$5:$D$5</c:f>
              <c:strCache>
                <c:ptCount val="2"/>
                <c:pt idx="0">
                  <c:v>Salaries and wages</c:v>
                </c:pt>
                <c:pt idx="1">
                  <c:v> Benefits and allowances </c:v>
                </c:pt>
              </c:strCache>
            </c:strRef>
          </c:cat>
          <c:val>
            <c:numRef>
              <c:f>'Figure (14)'!$C$17:$D$17</c:f>
              <c:numCache>
                <c:formatCode>#,##0</c:formatCode>
                <c:ptCount val="2"/>
                <c:pt idx="0">
                  <c:v>15207534.681629939</c:v>
                </c:pt>
                <c:pt idx="1">
                  <c:v>3428465.1317688888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D-4D4E-A6A5-86CEAC7DA83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00"/>
        <c:holeSize val="50"/>
      </c:doughnut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181925086446586"/>
          <c:y val="2.6556008276665891E-2"/>
          <c:w val="0.67067212369306861"/>
          <c:h val="0.963049049394801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(15)'!$E$4</c:f>
              <c:strCache>
                <c:ptCount val="1"/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'Figure (15)'!$B$5:$B$15</c:f>
              <c:strCache>
                <c:ptCount val="11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KSA-Specific Tourism Characteristic Activities</c:v>
                </c:pt>
              </c:strCache>
            </c:strRef>
          </c:cat>
          <c:val>
            <c:numRef>
              <c:f>'Figure (15)'!$C$5:$C$15</c:f>
              <c:numCache>
                <c:formatCode>#,##0</c:formatCode>
                <c:ptCount val="11"/>
                <c:pt idx="0">
                  <c:v>20596449.899491999</c:v>
                </c:pt>
                <c:pt idx="1">
                  <c:v>41511455.832041726</c:v>
                </c:pt>
                <c:pt idx="2">
                  <c:v>227842</c:v>
                </c:pt>
                <c:pt idx="3">
                  <c:v>4260046.2328231484</c:v>
                </c:pt>
                <c:pt idx="4">
                  <c:v>24617</c:v>
                </c:pt>
                <c:pt idx="5">
                  <c:v>32787595.5</c:v>
                </c:pt>
                <c:pt idx="6">
                  <c:v>6919160.0000000028</c:v>
                </c:pt>
                <c:pt idx="7">
                  <c:v>7037523.8437296087</c:v>
                </c:pt>
                <c:pt idx="8">
                  <c:v>628313</c:v>
                </c:pt>
                <c:pt idx="9">
                  <c:v>3930444.7956102332</c:v>
                </c:pt>
                <c:pt idx="10">
                  <c:v>802316.19937080797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9-46B6-9692-C139C658A32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6650904"/>
        <c:axId val="196652472"/>
      </c:barChart>
      <c:catAx>
        <c:axId val="196650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6652472"/>
        <c:crosses val="autoZero"/>
        <c:auto val="1"/>
        <c:lblAlgn val="ctr"/>
        <c:lblOffset val="100"/>
        <c:noMultiLvlLbl val="0"/>
      </c:catAx>
      <c:valAx>
        <c:axId val="196652472"/>
        <c:scaling>
          <c:orientation val="minMax"/>
        </c:scaling>
        <c:delete val="1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96650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125129898668767"/>
          <c:y val="7.3185365252162266E-2"/>
          <c:w val="0.35019925326235629"/>
          <c:h val="0.7509306135390794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15-44DC-B68E-80A99A051DB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15-44DC-B68E-80A99A051DB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15-44DC-B68E-80A99A051DBF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F15-44DC-B68E-80A99A051DBF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0F4-491D-905F-9337B14A1107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0F4-491D-905F-9337B14A1107}"/>
              </c:ext>
            </c:extLst>
          </c:dPt>
          <c:dLbls>
            <c:dLbl>
              <c:idx val="4"/>
              <c:layout>
                <c:manualLayout>
                  <c:x val="-2.0865936358894104E-3"/>
                  <c:y val="4.474272930648769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F4-491D-905F-9337B14A1107}"/>
                </c:ext>
              </c:extLst>
            </c:dLbl>
            <c:dLbl>
              <c:idx val="5"/>
              <c:layout>
                <c:manualLayout>
                  <c:x val="-8.3463745435576418E-3"/>
                  <c:y val="-8.94854586129758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F4-491D-905F-9337B14A11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(16)'!$C$5:$H$5</c:f>
              <c:strCache>
                <c:ptCount val="6"/>
                <c:pt idx="0">
                  <c:v>Less than 5 workers</c:v>
                </c:pt>
                <c:pt idx="1">
                  <c:v>Economic activity</c:v>
                </c:pt>
                <c:pt idx="3">
                  <c:v>6-49 Employees</c:v>
                </c:pt>
                <c:pt idx="4">
                  <c:v>50-249 Employees</c:v>
                </c:pt>
                <c:pt idx="5">
                  <c:v>250+ workers</c:v>
                </c:pt>
              </c:strCache>
            </c:strRef>
          </c:cat>
          <c:val>
            <c:numRef>
              <c:f>'Figure (16)'!$C$17:$H$17</c:f>
              <c:numCache>
                <c:formatCode>General</c:formatCode>
                <c:ptCount val="6"/>
                <c:pt idx="0" formatCode="#,##0">
                  <c:v>29452662.911712352</c:v>
                </c:pt>
                <c:pt idx="1">
                  <c:v>0</c:v>
                </c:pt>
                <c:pt idx="3" formatCode="#,##0">
                  <c:v>34181325.929951563</c:v>
                </c:pt>
                <c:pt idx="4" formatCode="#,##0">
                  <c:v>14562322.584208565</c:v>
                </c:pt>
                <c:pt idx="5" formatCode="#,##0">
                  <c:v>40529452.877195045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0-487F-8D2C-54F29068EAA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52671238675812"/>
          <c:y val="5.4244862297036643E-2"/>
          <c:w val="0.81217579657381533"/>
          <c:h val="0.8996336073425177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(17)'!$D$2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(17)'!$B$6:$B$16</c:f>
              <c:strCache>
                <c:ptCount val="11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KSA-Specific Tourism Characteristic Activities</c:v>
                </c:pt>
              </c:strCache>
            </c:strRef>
          </c:cat>
          <c:val>
            <c:numRef>
              <c:f>'Figure (17)'!$C$6:$C$16</c:f>
              <c:numCache>
                <c:formatCode>General</c:formatCode>
                <c:ptCount val="11"/>
                <c:pt idx="0">
                  <c:v>9132904</c:v>
                </c:pt>
                <c:pt idx="1">
                  <c:v>23152766</c:v>
                </c:pt>
                <c:pt idx="2">
                  <c:v>135508</c:v>
                </c:pt>
                <c:pt idx="3">
                  <c:v>2303433</c:v>
                </c:pt>
                <c:pt idx="4">
                  <c:v>8493</c:v>
                </c:pt>
                <c:pt idx="5">
                  <c:v>15166565</c:v>
                </c:pt>
                <c:pt idx="6">
                  <c:v>2778640</c:v>
                </c:pt>
                <c:pt idx="7">
                  <c:v>4201485</c:v>
                </c:pt>
                <c:pt idx="8">
                  <c:v>393816</c:v>
                </c:pt>
                <c:pt idx="9">
                  <c:v>949501</c:v>
                </c:pt>
                <c:pt idx="10">
                  <c:v>314312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4-45F6-B548-DBAD48CEB4D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96779568"/>
        <c:axId val="338326032"/>
      </c:barChart>
      <c:catAx>
        <c:axId val="196779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38326032"/>
        <c:crosses val="autoZero"/>
        <c:auto val="1"/>
        <c:lblAlgn val="ctr"/>
        <c:lblOffset val="100"/>
        <c:noMultiLvlLbl val="0"/>
      </c:catAx>
      <c:valAx>
        <c:axId val="33832603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677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59-4674-BF81-C7AB0B636D41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59-4674-BF81-C7AB0B636D41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59-4674-BF81-C7AB0B636D41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59-4674-BF81-C7AB0B636D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(18)'!$C$5:$F$5</c:f>
              <c:strCache>
                <c:ptCount val="4"/>
                <c:pt idx="0">
                  <c:v>Less than 5 workers</c:v>
                </c:pt>
                <c:pt idx="1">
                  <c:v>6-49 Employees</c:v>
                </c:pt>
                <c:pt idx="2">
                  <c:v>50-249 Employees</c:v>
                </c:pt>
                <c:pt idx="3">
                  <c:v>250+ workers</c:v>
                </c:pt>
              </c:strCache>
            </c:strRef>
          </c:cat>
          <c:val>
            <c:numRef>
              <c:f>'Figure (18)'!$C$17:$F$17</c:f>
              <c:numCache>
                <c:formatCode>#,##0</c:formatCode>
                <c:ptCount val="4"/>
                <c:pt idx="0">
                  <c:v>16389955</c:v>
                </c:pt>
                <c:pt idx="1">
                  <c:v>16420143</c:v>
                </c:pt>
                <c:pt idx="2">
                  <c:v>6702019</c:v>
                </c:pt>
                <c:pt idx="3">
                  <c:v>19025306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A-4DF3-8680-10E9A976D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(19)'!$P$6</c:f>
              <c:strCache>
                <c:ptCount val="1"/>
                <c:pt idx="0">
                  <c:v>Furnished Apartment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'[4]تجميع فنادق+شقق'!$C$32:$O$32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Ave.</c:v>
                </c:pt>
              </c:strCache>
            </c:strRef>
          </c:cat>
          <c:val>
            <c:numRef>
              <c:f>'Figure (19)'!$C$6:$N$6</c:f>
              <c:numCache>
                <c:formatCode>0.0%</c:formatCode>
                <c:ptCount val="12"/>
                <c:pt idx="0">
                  <c:v>0.48101603962249234</c:v>
                </c:pt>
                <c:pt idx="1">
                  <c:v>0.47811757636078533</c:v>
                </c:pt>
                <c:pt idx="2">
                  <c:v>0.49017139883270311</c:v>
                </c:pt>
                <c:pt idx="3">
                  <c:v>0.51184385905389684</c:v>
                </c:pt>
                <c:pt idx="4">
                  <c:v>0.51034695208871927</c:v>
                </c:pt>
                <c:pt idx="5">
                  <c:v>0.52294151050539461</c:v>
                </c:pt>
                <c:pt idx="6">
                  <c:v>0.52600571398150942</c:v>
                </c:pt>
                <c:pt idx="7">
                  <c:v>0.52637517338467588</c:v>
                </c:pt>
                <c:pt idx="8">
                  <c:v>0.508650157783752</c:v>
                </c:pt>
                <c:pt idx="9">
                  <c:v>0.49350764962838745</c:v>
                </c:pt>
                <c:pt idx="10">
                  <c:v>0.48598953810713147</c:v>
                </c:pt>
                <c:pt idx="11">
                  <c:v>0.45053980985802017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0F-490C-A500-47A32F1FEC3B}"/>
            </c:ext>
          </c:extLst>
        </c:ser>
        <c:ser>
          <c:idx val="1"/>
          <c:order val="1"/>
          <c:tx>
            <c:strRef>
              <c:f>'Figure (19)'!$P$7</c:f>
              <c:strCache>
                <c:ptCount val="1"/>
                <c:pt idx="0">
                  <c:v>Hotels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'[4]تجميع فنادق+شقق'!$C$32:$O$32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Ave.</c:v>
                </c:pt>
              </c:strCache>
            </c:strRef>
          </c:cat>
          <c:val>
            <c:numRef>
              <c:f>'Figure (19)'!$C$7:$N$7</c:f>
              <c:numCache>
                <c:formatCode>0.0%</c:formatCode>
                <c:ptCount val="12"/>
                <c:pt idx="0">
                  <c:v>0.47962155143331797</c:v>
                </c:pt>
                <c:pt idx="1">
                  <c:v>0.48877129954932436</c:v>
                </c:pt>
                <c:pt idx="2">
                  <c:v>0.49858059122936926</c:v>
                </c:pt>
                <c:pt idx="3">
                  <c:v>0.52768447277109909</c:v>
                </c:pt>
                <c:pt idx="4">
                  <c:v>0.53549706901407179</c:v>
                </c:pt>
                <c:pt idx="5">
                  <c:v>0.54640266914504243</c:v>
                </c:pt>
                <c:pt idx="6">
                  <c:v>0.5596393695323405</c:v>
                </c:pt>
                <c:pt idx="7">
                  <c:v>0.55586533055527998</c:v>
                </c:pt>
                <c:pt idx="8">
                  <c:v>0.56405870546649883</c:v>
                </c:pt>
                <c:pt idx="9">
                  <c:v>0.53110704531328168</c:v>
                </c:pt>
                <c:pt idx="10">
                  <c:v>0.48301830873733487</c:v>
                </c:pt>
                <c:pt idx="11">
                  <c:v>0.48181065494355541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0F-490C-A500-47A32F1FEC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52436240"/>
        <c:axId val="452432712"/>
      </c:lineChart>
      <c:catAx>
        <c:axId val="4524362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52432712"/>
        <c:crosses val="autoZero"/>
        <c:auto val="1"/>
        <c:lblAlgn val="ctr"/>
        <c:lblOffset val="100"/>
        <c:noMultiLvlLbl val="0"/>
      </c:catAx>
      <c:valAx>
        <c:axId val="452432712"/>
        <c:scaling>
          <c:orientation val="minMax"/>
          <c:max val="0.60000000000000009"/>
          <c:min val="0.30000000000000004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5243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4035305892059825"/>
          <c:y val="0.11592311137587506"/>
          <c:w val="0.46938161138948542"/>
          <c:h val="0.74648641811339844"/>
        </c:manualLayout>
      </c:layout>
      <c:doughnut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A4-404E-ABDB-C52AA92231B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A4-404E-ABDB-C52AA92231B4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A4-404E-ABDB-C52AA92231B4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A4-404E-ABDB-C52AA92231B4}"/>
              </c:ext>
            </c:extLst>
          </c:dPt>
          <c:dLbls>
            <c:dLbl>
              <c:idx val="2"/>
              <c:layout>
                <c:manualLayout>
                  <c:x val="-4.7348484848484876E-2"/>
                  <c:y val="9.77011494252873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227153423999"/>
                      <c:h val="9.5273101638157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AA4-404E-ABDB-C52AA92231B4}"/>
                </c:ext>
              </c:extLst>
            </c:dLbl>
            <c:dLbl>
              <c:idx val="3"/>
              <c:layout>
                <c:manualLayout>
                  <c:x val="-6.25E-2"/>
                  <c:y val="-0.132183908045977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A4-404E-ABDB-C52AA92231B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(2)'!$C$4:$F$4</c:f>
              <c:strCache>
                <c:ptCount val="4"/>
                <c:pt idx="0">
                  <c:v>Less than6 workers</c:v>
                </c:pt>
                <c:pt idx="1">
                  <c:v>6-49 Employees</c:v>
                </c:pt>
                <c:pt idx="2">
                  <c:v>50-249 Employees</c:v>
                </c:pt>
                <c:pt idx="3">
                  <c:v>250+ workers</c:v>
                </c:pt>
              </c:strCache>
            </c:strRef>
          </c:cat>
          <c:val>
            <c:numRef>
              <c:f>'Figure (2)'!$C$5:$F$5</c:f>
              <c:numCache>
                <c:formatCode>#,##0</c:formatCode>
                <c:ptCount val="4"/>
                <c:pt idx="0">
                  <c:v>59283</c:v>
                </c:pt>
                <c:pt idx="1">
                  <c:v>11383</c:v>
                </c:pt>
                <c:pt idx="2">
                  <c:v>778</c:v>
                </c:pt>
                <c:pt idx="3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A4-404E-ABDB-C52AA92231B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249"/>
        <c:holeSize val="75"/>
      </c:doughnut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accent5"/>
      </a:solidFill>
      <a:round/>
    </a:ln>
    <a:effectLst/>
  </c:spPr>
  <c:txPr>
    <a:bodyPr/>
    <a:lstStyle/>
    <a:p>
      <a:pPr>
        <a:defRPr sz="1300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264276228419653E-2"/>
          <c:y val="0.1709562566531998"/>
          <c:w val="0.94076042287542738"/>
          <c:h val="0.63636845872868042"/>
        </c:manualLayout>
      </c:layout>
      <c:lineChart>
        <c:grouping val="standard"/>
        <c:varyColors val="0"/>
        <c:ser>
          <c:idx val="0"/>
          <c:order val="0"/>
          <c:tx>
            <c:strRef>
              <c:f>'Figure (20)'!$P$6</c:f>
              <c:strCache>
                <c:ptCount val="1"/>
                <c:pt idx="0">
                  <c:v>Furnished Apartment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'[4]تجميع فنادق+شقق'!$C$21:$N$21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'Figure (20)'!$C$6:$N$6</c:f>
              <c:numCache>
                <c:formatCode>0</c:formatCode>
                <c:ptCount val="12"/>
                <c:pt idx="0">
                  <c:v>262.1306824287451</c:v>
                </c:pt>
                <c:pt idx="1">
                  <c:v>275.14168387688028</c:v>
                </c:pt>
                <c:pt idx="2">
                  <c:v>274.15548342108946</c:v>
                </c:pt>
                <c:pt idx="3">
                  <c:v>269.8206949769322</c:v>
                </c:pt>
                <c:pt idx="4">
                  <c:v>285.03030786316475</c:v>
                </c:pt>
                <c:pt idx="5">
                  <c:v>289.33985765359353</c:v>
                </c:pt>
                <c:pt idx="6">
                  <c:v>294.99229912136684</c:v>
                </c:pt>
                <c:pt idx="7">
                  <c:v>291.2992568390751</c:v>
                </c:pt>
                <c:pt idx="8">
                  <c:v>292.32746742502604</c:v>
                </c:pt>
                <c:pt idx="9">
                  <c:v>283.62489315234103</c:v>
                </c:pt>
                <c:pt idx="10">
                  <c:v>270.64798445914079</c:v>
                </c:pt>
                <c:pt idx="11">
                  <c:v>275.05859550239296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0F-490C-A500-47A32F1FEC3B}"/>
            </c:ext>
          </c:extLst>
        </c:ser>
        <c:ser>
          <c:idx val="1"/>
          <c:order val="1"/>
          <c:tx>
            <c:strRef>
              <c:f>'Figure (20)'!$P$7</c:f>
              <c:strCache>
                <c:ptCount val="1"/>
                <c:pt idx="0">
                  <c:v>Hotels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'[4]تجميع فنادق+شقق'!$C$21:$N$21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'Figure (20)'!$C$7:$N$7</c:f>
              <c:numCache>
                <c:formatCode>0</c:formatCode>
                <c:ptCount val="12"/>
                <c:pt idx="0">
                  <c:v>279.44548274072247</c:v>
                </c:pt>
                <c:pt idx="1">
                  <c:v>278.10524689147388</c:v>
                </c:pt>
                <c:pt idx="2">
                  <c:v>285.56463765687556</c:v>
                </c:pt>
                <c:pt idx="3">
                  <c:v>283.70519000627991</c:v>
                </c:pt>
                <c:pt idx="4">
                  <c:v>285.49196083533826</c:v>
                </c:pt>
                <c:pt idx="5">
                  <c:v>288.18325433807337</c:v>
                </c:pt>
                <c:pt idx="6">
                  <c:v>288.93791536913108</c:v>
                </c:pt>
                <c:pt idx="7">
                  <c:v>293.21953743423074</c:v>
                </c:pt>
                <c:pt idx="8">
                  <c:v>288.38748131755989</c:v>
                </c:pt>
                <c:pt idx="9">
                  <c:v>275.86556159027657</c:v>
                </c:pt>
                <c:pt idx="10">
                  <c:v>276.41503917948609</c:v>
                </c:pt>
                <c:pt idx="11">
                  <c:v>273.2080373088026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0F-490C-A500-47A32F1FEC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52433104"/>
        <c:axId val="452435456"/>
      </c:lineChart>
      <c:catAx>
        <c:axId val="4524331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52435456"/>
        <c:crosses val="autoZero"/>
        <c:auto val="1"/>
        <c:lblAlgn val="ctr"/>
        <c:lblOffset val="100"/>
        <c:noMultiLvlLbl val="0"/>
      </c:catAx>
      <c:valAx>
        <c:axId val="452435456"/>
        <c:scaling>
          <c:orientation val="minMax"/>
          <c:min val="2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5243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778370395265293E-2"/>
          <c:y val="0.16437283954564516"/>
          <c:w val="0.96075284409716022"/>
          <c:h val="0.6557408598408504"/>
        </c:manualLayout>
      </c:layout>
      <c:lineChart>
        <c:grouping val="standard"/>
        <c:varyColors val="0"/>
        <c:ser>
          <c:idx val="0"/>
          <c:order val="0"/>
          <c:tx>
            <c:strRef>
              <c:f>'Figure (21)'!$P$7</c:f>
              <c:strCache>
                <c:ptCount val="1"/>
                <c:pt idx="0">
                  <c:v>Furnished Apartment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'[4]تجميع فنادق+شقق'!$C$42:$N$42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'Figure (21)'!$C$7:$N$7</c:f>
              <c:numCache>
                <c:formatCode>0</c:formatCode>
                <c:ptCount val="12"/>
                <c:pt idx="0">
                  <c:v>126.08906272541623</c:v>
                </c:pt>
                <c:pt idx="1">
                  <c:v>131.55007505103936</c:v>
                </c:pt>
                <c:pt idx="2">
                  <c:v>134.38317680617138</c:v>
                </c:pt>
                <c:pt idx="3">
                  <c:v>138.10606576959739</c:v>
                </c:pt>
                <c:pt idx="4">
                  <c:v>145.46434887087543</c:v>
                </c:pt>
                <c:pt idx="5">
                  <c:v>151.30782221078607</c:v>
                </c:pt>
                <c:pt idx="6">
                  <c:v>155.16763491838154</c:v>
                </c:pt>
                <c:pt idx="7">
                  <c:v>153.33269682549539</c:v>
                </c:pt>
                <c:pt idx="8">
                  <c:v>148.69241243026411</c:v>
                </c:pt>
                <c:pt idx="9">
                  <c:v>139.97105439571436</c:v>
                </c:pt>
                <c:pt idx="10">
                  <c:v>131.53208895692393</c:v>
                </c:pt>
                <c:pt idx="11">
                  <c:v>123.92484731746221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0F-490C-A500-47A32F1FEC3B}"/>
            </c:ext>
          </c:extLst>
        </c:ser>
        <c:ser>
          <c:idx val="1"/>
          <c:order val="1"/>
          <c:tx>
            <c:strRef>
              <c:f>'Figure (21)'!$P$8</c:f>
              <c:strCache>
                <c:ptCount val="1"/>
                <c:pt idx="0">
                  <c:v>Hotels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'[4]تجميع فنادق+شقق'!$C$42:$N$42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'Figure (21)'!$C$8:$N$8</c:f>
              <c:numCache>
                <c:formatCode>0</c:formatCode>
                <c:ptCount val="12"/>
                <c:pt idx="0">
                  <c:v>134.02807597313779</c:v>
                </c:pt>
                <c:pt idx="1">
                  <c:v>135.92986293463139</c:v>
                </c:pt>
                <c:pt idx="2">
                  <c:v>142.37698587716562</c:v>
                </c:pt>
                <c:pt idx="3">
                  <c:v>149.70682361088828</c:v>
                </c:pt>
                <c:pt idx="4">
                  <c:v>152.88010825440381</c:v>
                </c:pt>
                <c:pt idx="5">
                  <c:v>157.46409937322792</c:v>
                </c:pt>
                <c:pt idx="6">
                  <c:v>161.70103279116927</c:v>
                </c:pt>
                <c:pt idx="7">
                  <c:v>162.99057510114494</c:v>
                </c:pt>
                <c:pt idx="8">
                  <c:v>162.66746938472696</c:v>
                </c:pt>
                <c:pt idx="9">
                  <c:v>146.51414331990088</c:v>
                </c:pt>
                <c:pt idx="10">
                  <c:v>133.51352473403952</c:v>
                </c:pt>
                <c:pt idx="11">
                  <c:v>131.6345433915975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0F-490C-A500-47A32F1FEC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52433496"/>
        <c:axId val="452434280"/>
      </c:lineChart>
      <c:catAx>
        <c:axId val="45243349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52434280"/>
        <c:crosses val="autoZero"/>
        <c:auto val="1"/>
        <c:lblAlgn val="ctr"/>
        <c:lblOffset val="100"/>
        <c:noMultiLvlLbl val="0"/>
      </c:catAx>
      <c:valAx>
        <c:axId val="452434280"/>
        <c:scaling>
          <c:orientation val="minMax"/>
          <c:min val="1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52433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(22)'!$P$6</c:f>
              <c:strCache>
                <c:ptCount val="1"/>
                <c:pt idx="0">
                  <c:v>Furnished Apartment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'[4]تجميع فنادق+شقق'!$C$53:$N$53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'Figure (22)'!$C$6:$N$6</c:f>
              <c:numCache>
                <c:formatCode>0</c:formatCode>
                <c:ptCount val="12"/>
                <c:pt idx="0">
                  <c:v>2.0126078430239489</c:v>
                </c:pt>
                <c:pt idx="1">
                  <c:v>2.0359470141012146</c:v>
                </c:pt>
                <c:pt idx="2">
                  <c:v>3.0113081610527144</c:v>
                </c:pt>
                <c:pt idx="3">
                  <c:v>2.7108673676440271</c:v>
                </c:pt>
                <c:pt idx="4">
                  <c:v>3.0990354361169854</c:v>
                </c:pt>
                <c:pt idx="5">
                  <c:v>3.8677850096112953</c:v>
                </c:pt>
                <c:pt idx="6">
                  <c:v>3.8588823182515668</c:v>
                </c:pt>
                <c:pt idx="7">
                  <c:v>3.8580286514973587</c:v>
                </c:pt>
                <c:pt idx="8">
                  <c:v>2.8884605464038984</c:v>
                </c:pt>
                <c:pt idx="9">
                  <c:v>3.0060902675089101</c:v>
                </c:pt>
                <c:pt idx="10">
                  <c:v>1.9942076275890699</c:v>
                </c:pt>
                <c:pt idx="11">
                  <c:v>2.0019201662095871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0F-490C-A500-47A32F1FEC3B}"/>
            </c:ext>
          </c:extLst>
        </c:ser>
        <c:ser>
          <c:idx val="1"/>
          <c:order val="1"/>
          <c:tx>
            <c:strRef>
              <c:f>'Figure (22)'!$P$7</c:f>
              <c:strCache>
                <c:ptCount val="1"/>
                <c:pt idx="0">
                  <c:v>Hotels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8"/>
              <c:layout>
                <c:manualLayout>
                  <c:x val="-1.3446679985176888E-2"/>
                  <c:y val="3.1978692063101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B8-4CA6-81C3-8FFE504A9342}"/>
                </c:ext>
              </c:extLst>
            </c:dLbl>
            <c:dLbl>
              <c:idx val="9"/>
              <c:layout>
                <c:manualLayout>
                  <c:x val="-1.2340867486395894E-2"/>
                  <c:y val="3.1978692063101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B8-4CA6-81C3-8FFE504A934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'[4]تجميع فنادق+شقق'!$C$53:$N$53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'Figure (22)'!$C$7:$N$7</c:f>
              <c:numCache>
                <c:formatCode>0</c:formatCode>
                <c:ptCount val="12"/>
                <c:pt idx="0">
                  <c:v>2.5</c:v>
                </c:pt>
                <c:pt idx="1">
                  <c:v>2.5</c:v>
                </c:pt>
                <c:pt idx="2">
                  <c:v>2.4268448414200998</c:v>
                </c:pt>
                <c:pt idx="3">
                  <c:v>3</c:v>
                </c:pt>
                <c:pt idx="4">
                  <c:v>2.7725426071924555</c:v>
                </c:pt>
                <c:pt idx="5">
                  <c:v>3.2327210524172201</c:v>
                </c:pt>
                <c:pt idx="6">
                  <c:v>3.5</c:v>
                </c:pt>
                <c:pt idx="7">
                  <c:v>3.5</c:v>
                </c:pt>
                <c:pt idx="8">
                  <c:v>3</c:v>
                </c:pt>
                <c:pt idx="9">
                  <c:v>3</c:v>
                </c:pt>
                <c:pt idx="10">
                  <c:v>2.5</c:v>
                </c:pt>
                <c:pt idx="11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0F-490C-A500-47A32F1FEC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2321432"/>
        <c:axId val="342319472"/>
      </c:lineChart>
      <c:catAx>
        <c:axId val="34232143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42319472"/>
        <c:crosses val="autoZero"/>
        <c:auto val="1"/>
        <c:lblAlgn val="ctr"/>
        <c:lblOffset val="100"/>
        <c:noMultiLvlLbl val="0"/>
      </c:catAx>
      <c:valAx>
        <c:axId val="342319472"/>
        <c:scaling>
          <c:orientation val="minMax"/>
          <c:max val="7"/>
          <c:min val="0.70000000000000007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42321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>
                    <a:lumMod val="85000"/>
                    <a:lumOff val="1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US" sz="1800" b="1" i="0" baseline="0">
                <a:effectLst/>
              </a:rPr>
              <a:t>Distribution of trips by type </a:t>
            </a:r>
            <a:endParaRPr lang="ar-SA" sz="1600">
              <a:effectLst/>
            </a:endParaRPr>
          </a:p>
        </c:rich>
      </c:tx>
      <c:layout>
        <c:manualLayout>
          <c:xMode val="edge"/>
          <c:yMode val="edge"/>
          <c:x val="0.28780181547074057"/>
          <c:y val="2.32751454696591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>
                  <a:lumMod val="85000"/>
                  <a:lumOff val="1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2111436950146624E-2"/>
          <c:y val="0.12256267409470752"/>
          <c:w val="0.86901270772238515"/>
          <c:h val="0.8365831012070565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0F-49EA-8258-FB9F2C683F0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F0F-49EA-8258-FB9F2C683F0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DF0F-49EA-8258-FB9F2C683F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(23&amp;24)'!$C$3:$E$3</c:f>
              <c:strCache>
                <c:ptCount val="3"/>
                <c:pt idx="0">
                  <c:v> Local trips </c:v>
                </c:pt>
                <c:pt idx="1">
                  <c:v> International trips </c:v>
                </c:pt>
                <c:pt idx="2">
                  <c:v> International trips </c:v>
                </c:pt>
              </c:strCache>
            </c:strRef>
          </c:cat>
          <c:val>
            <c:numRef>
              <c:f>'Figure (23&amp;24)'!$C$6:$E$6</c:f>
              <c:numCache>
                <c:formatCode>0.0%</c:formatCode>
                <c:ptCount val="3"/>
                <c:pt idx="0">
                  <c:v>0.23317712010016101</c:v>
                </c:pt>
                <c:pt idx="1">
                  <c:v>0.36724263775489802</c:v>
                </c:pt>
                <c:pt idx="2">
                  <c:v>0.39958024214494098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0F-49EA-8258-FB9F2C683F00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(23&amp;24)'!$G$4</c:f>
              <c:strCache>
                <c:ptCount val="1"/>
                <c:pt idx="0">
                  <c:v>Trips within a full package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'Figure (23&amp;24)'!$C$3:$E$3</c:f>
              <c:strCache>
                <c:ptCount val="3"/>
                <c:pt idx="0">
                  <c:v> Local trips </c:v>
                </c:pt>
                <c:pt idx="1">
                  <c:v> International trips </c:v>
                </c:pt>
                <c:pt idx="2">
                  <c:v> International trips </c:v>
                </c:pt>
              </c:strCache>
            </c:strRef>
          </c:cat>
          <c:val>
            <c:numRef>
              <c:f>'Figure (23&amp;24)'!$C$4:$E$4</c:f>
              <c:numCache>
                <c:formatCode>0.0%</c:formatCode>
                <c:ptCount val="3"/>
                <c:pt idx="0">
                  <c:v>7.8450000000000006E-2</c:v>
                </c:pt>
                <c:pt idx="1">
                  <c:v>0.13156000000000001</c:v>
                </c:pt>
                <c:pt idx="2">
                  <c:v>0.17125399999999999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A-4F94-8841-022BCFF01227}"/>
            </c:ext>
          </c:extLst>
        </c:ser>
        <c:ser>
          <c:idx val="1"/>
          <c:order val="1"/>
          <c:tx>
            <c:strRef>
              <c:f>'Figure (23&amp;24)'!$G$5</c:f>
              <c:strCache>
                <c:ptCount val="1"/>
                <c:pt idx="0">
                  <c:v> Trips without a full package 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'Figure (23&amp;24)'!$C$3:$E$3</c:f>
              <c:strCache>
                <c:ptCount val="3"/>
                <c:pt idx="0">
                  <c:v> Local trips </c:v>
                </c:pt>
                <c:pt idx="1">
                  <c:v> International trips </c:v>
                </c:pt>
                <c:pt idx="2">
                  <c:v> International trips </c:v>
                </c:pt>
              </c:strCache>
            </c:strRef>
          </c:cat>
          <c:val>
            <c:numRef>
              <c:f>'Figure (23&amp;24)'!$C$5:$E$5</c:f>
              <c:numCache>
                <c:formatCode>0.0%</c:formatCode>
                <c:ptCount val="3"/>
                <c:pt idx="0">
                  <c:v>0.15472712010016099</c:v>
                </c:pt>
                <c:pt idx="1">
                  <c:v>0.23568263775489801</c:v>
                </c:pt>
                <c:pt idx="2">
                  <c:v>0.22832624214494099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7A-4F94-8841-022BCFF012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42320648"/>
        <c:axId val="342321040"/>
      </c:barChart>
      <c:catAx>
        <c:axId val="3423206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42321040"/>
        <c:crosses val="autoZero"/>
        <c:auto val="1"/>
        <c:lblAlgn val="ctr"/>
        <c:lblOffset val="100"/>
        <c:noMultiLvlLbl val="0"/>
      </c:catAx>
      <c:valAx>
        <c:axId val="342321040"/>
        <c:scaling>
          <c:orientation val="minMax"/>
        </c:scaling>
        <c:delete val="1"/>
        <c:axPos val="r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342320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719001992220853E-2"/>
          <c:y val="0.12232708321531753"/>
          <c:w val="0.89285093128419191"/>
          <c:h val="0.712248343057837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(25)'!$D$3</c:f>
              <c:strCache>
                <c:ptCount val="1"/>
                <c:pt idx="0">
                  <c:v>Use social media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(25)'!$B$4:$B$14</c:f>
              <c:strCache>
                <c:ptCount val="11"/>
                <c:pt idx="0">
                  <c:v> Accommodation for Visitors</c:v>
                </c:pt>
                <c:pt idx="1">
                  <c:v>Food and Beverage Serving Activities</c:v>
                </c:pt>
                <c:pt idx="2">
                  <c:v> Railways Passenger Transport</c:v>
                </c:pt>
                <c:pt idx="3">
                  <c:v> Road Passenger Transport</c:v>
                </c:pt>
                <c:pt idx="4">
                  <c:v> Water Passenger Transport</c:v>
                </c:pt>
                <c:pt idx="5">
                  <c:v> Air Passenger Transport</c:v>
                </c:pt>
                <c:pt idx="6">
                  <c:v> Transport Equipment Rental</c:v>
                </c:pt>
                <c:pt idx="7">
                  <c:v>  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KSA-Specific Tourism Characteristic Activities</c:v>
                </c:pt>
              </c:strCache>
            </c:strRef>
          </c:cat>
          <c:val>
            <c:numRef>
              <c:f>'Figure (25)'!$D$4:$D$14</c:f>
              <c:numCache>
                <c:formatCode>0%</c:formatCode>
                <c:ptCount val="11"/>
                <c:pt idx="0">
                  <c:v>0.59</c:v>
                </c:pt>
                <c:pt idx="1">
                  <c:v>7.0000000000000007E-2</c:v>
                </c:pt>
                <c:pt idx="2">
                  <c:v>1</c:v>
                </c:pt>
                <c:pt idx="3">
                  <c:v>0.28999999999999998</c:v>
                </c:pt>
                <c:pt idx="4">
                  <c:v>0</c:v>
                </c:pt>
                <c:pt idx="5">
                  <c:v>1</c:v>
                </c:pt>
                <c:pt idx="6">
                  <c:v>0.17</c:v>
                </c:pt>
                <c:pt idx="7">
                  <c:v>0.61</c:v>
                </c:pt>
                <c:pt idx="8">
                  <c:v>0.42</c:v>
                </c:pt>
                <c:pt idx="9">
                  <c:v>0.53</c:v>
                </c:pt>
                <c:pt idx="10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87-4E2F-98E4-AE0C0933E830}"/>
            </c:ext>
          </c:extLst>
        </c:ser>
        <c:ser>
          <c:idx val="1"/>
          <c:order val="1"/>
          <c:tx>
            <c:strRef>
              <c:f>'Figure (25)'!$C$3</c:f>
              <c:strCache>
                <c:ptCount val="1"/>
                <c:pt idx="0">
                  <c:v>Do not use social media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4"/>
              <c:layout>
                <c:manualLayout>
                  <c:x val="-1.004016064257028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C1-4F11-90DB-C741A3E2DC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(25)'!$B$4:$B$14</c:f>
              <c:strCache>
                <c:ptCount val="11"/>
                <c:pt idx="0">
                  <c:v> Accommodation for Visitors</c:v>
                </c:pt>
                <c:pt idx="1">
                  <c:v>Food and Beverage Serving Activities</c:v>
                </c:pt>
                <c:pt idx="2">
                  <c:v> Railways Passenger Transport</c:v>
                </c:pt>
                <c:pt idx="3">
                  <c:v> Road Passenger Transport</c:v>
                </c:pt>
                <c:pt idx="4">
                  <c:v> Water Passenger Transport</c:v>
                </c:pt>
                <c:pt idx="5">
                  <c:v> Air Passenger Transport</c:v>
                </c:pt>
                <c:pt idx="6">
                  <c:v> Transport Equipment Rental</c:v>
                </c:pt>
                <c:pt idx="7">
                  <c:v>  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KSA-Specific Tourism Characteristic Activities</c:v>
                </c:pt>
              </c:strCache>
            </c:strRef>
          </c:cat>
          <c:val>
            <c:numRef>
              <c:f>'Figure (25)'!$C$4:$C$14</c:f>
              <c:numCache>
                <c:formatCode>0%</c:formatCode>
                <c:ptCount val="11"/>
                <c:pt idx="0">
                  <c:v>0.41</c:v>
                </c:pt>
                <c:pt idx="1">
                  <c:v>0.93</c:v>
                </c:pt>
                <c:pt idx="2">
                  <c:v>0</c:v>
                </c:pt>
                <c:pt idx="3">
                  <c:v>0.71</c:v>
                </c:pt>
                <c:pt idx="4">
                  <c:v>1</c:v>
                </c:pt>
                <c:pt idx="5">
                  <c:v>0</c:v>
                </c:pt>
                <c:pt idx="6">
                  <c:v>0.83</c:v>
                </c:pt>
                <c:pt idx="7">
                  <c:v>0.39</c:v>
                </c:pt>
                <c:pt idx="8">
                  <c:v>0.57999999999999996</c:v>
                </c:pt>
                <c:pt idx="9">
                  <c:v>0.47</c:v>
                </c:pt>
                <c:pt idx="10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7-4E2F-98E4-AE0C0933E8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42322608"/>
        <c:axId val="342319080"/>
      </c:barChart>
      <c:catAx>
        <c:axId val="3423226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42319080"/>
        <c:crosses val="autoZero"/>
        <c:auto val="1"/>
        <c:lblAlgn val="ctr"/>
        <c:lblOffset val="100"/>
        <c:noMultiLvlLbl val="0"/>
      </c:catAx>
      <c:valAx>
        <c:axId val="34231908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4232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552082345128545"/>
          <c:y val="2.7298350296140993E-2"/>
          <c:w val="0.72820223123412164"/>
          <c:h val="6.4655624943433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67189526210408E-2"/>
          <c:y val="6.5657437981542624E-2"/>
          <c:w val="0.87288426891302617"/>
          <c:h val="0.829623684136257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'Figure (26)'!$D$4</c:f>
              <c:strCache>
                <c:ptCount val="1"/>
                <c:pt idx="0">
                  <c:v>Use various electronic programs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(26)'!$B$5:$B$15</c:f>
              <c:strCache>
                <c:ptCount val="11"/>
                <c:pt idx="0">
                  <c:v> Accommodation for Visitors</c:v>
                </c:pt>
                <c:pt idx="1">
                  <c:v>Food and Beverage Serving Activities</c:v>
                </c:pt>
                <c:pt idx="2">
                  <c:v> Railways Passenger Transport</c:v>
                </c:pt>
                <c:pt idx="3">
                  <c:v> Road Passenger Transport</c:v>
                </c:pt>
                <c:pt idx="4">
                  <c:v> Water Passenger Transport</c:v>
                </c:pt>
                <c:pt idx="5">
                  <c:v> Air Passenger Transport</c:v>
                </c:pt>
                <c:pt idx="6">
                  <c:v> Transport Equipment Rental</c:v>
                </c:pt>
                <c:pt idx="7">
                  <c:v>  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KSA-Specific Tourism Characteristic Activities</c:v>
                </c:pt>
              </c:strCache>
            </c:strRef>
          </c:cat>
          <c:val>
            <c:numRef>
              <c:f>'Figure (26)'!$D$5:$D$15</c:f>
              <c:numCache>
                <c:formatCode>0%</c:formatCode>
                <c:ptCount val="11"/>
                <c:pt idx="0">
                  <c:v>0.77717391304347827</c:v>
                </c:pt>
                <c:pt idx="1">
                  <c:v>0.11982464685825621</c:v>
                </c:pt>
                <c:pt idx="2">
                  <c:v>1</c:v>
                </c:pt>
                <c:pt idx="3">
                  <c:v>0.32142857142857145</c:v>
                </c:pt>
                <c:pt idx="4">
                  <c:v>0</c:v>
                </c:pt>
                <c:pt idx="5">
                  <c:v>1</c:v>
                </c:pt>
                <c:pt idx="6">
                  <c:v>0.44897959183673469</c:v>
                </c:pt>
                <c:pt idx="7">
                  <c:v>0.94409937888198758</c:v>
                </c:pt>
                <c:pt idx="8">
                  <c:v>0.5714285714285714</c:v>
                </c:pt>
                <c:pt idx="9">
                  <c:v>0.48717948717948717</c:v>
                </c:pt>
                <c:pt idx="1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6-46CE-93E9-FA8776DF2B38}"/>
            </c:ext>
          </c:extLst>
        </c:ser>
        <c:ser>
          <c:idx val="1"/>
          <c:order val="1"/>
          <c:tx>
            <c:strRef>
              <c:f>'Figure (26)'!$C$4</c:f>
              <c:strCache>
                <c:ptCount val="1"/>
                <c:pt idx="0">
                  <c:v>Do not use various electronic programs and services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(26)'!$B$5:$B$15</c:f>
              <c:strCache>
                <c:ptCount val="11"/>
                <c:pt idx="0">
                  <c:v> Accommodation for Visitors</c:v>
                </c:pt>
                <c:pt idx="1">
                  <c:v>Food and Beverage Serving Activities</c:v>
                </c:pt>
                <c:pt idx="2">
                  <c:v> Railways Passenger Transport</c:v>
                </c:pt>
                <c:pt idx="3">
                  <c:v> Road Passenger Transport</c:v>
                </c:pt>
                <c:pt idx="4">
                  <c:v> Water Passenger Transport</c:v>
                </c:pt>
                <c:pt idx="5">
                  <c:v> Air Passenger Transport</c:v>
                </c:pt>
                <c:pt idx="6">
                  <c:v> Transport Equipment Rental</c:v>
                </c:pt>
                <c:pt idx="7">
                  <c:v>  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KSA-Specific Tourism Characteristic Activities</c:v>
                </c:pt>
              </c:strCache>
            </c:strRef>
          </c:cat>
          <c:val>
            <c:numRef>
              <c:f>'Figure (26)'!$C$5:$C$15</c:f>
              <c:numCache>
                <c:formatCode>0%</c:formatCode>
                <c:ptCount val="11"/>
                <c:pt idx="0">
                  <c:v>0.22282608695652173</c:v>
                </c:pt>
                <c:pt idx="1">
                  <c:v>0.88017535314174378</c:v>
                </c:pt>
                <c:pt idx="2">
                  <c:v>0</c:v>
                </c:pt>
                <c:pt idx="3">
                  <c:v>0.6785714285714286</c:v>
                </c:pt>
                <c:pt idx="4">
                  <c:v>1</c:v>
                </c:pt>
                <c:pt idx="5">
                  <c:v>0</c:v>
                </c:pt>
                <c:pt idx="6">
                  <c:v>0.55102040816326525</c:v>
                </c:pt>
                <c:pt idx="7">
                  <c:v>5.5900621118012424E-2</c:v>
                </c:pt>
                <c:pt idx="8">
                  <c:v>0.42857142857142855</c:v>
                </c:pt>
                <c:pt idx="9">
                  <c:v>0.51282051282051277</c:v>
                </c:pt>
                <c:pt idx="1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56-46CE-93E9-FA8776DF2B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954616"/>
        <c:axId val="13954224"/>
        <c:axId val="235352944"/>
      </c:bar3DChart>
      <c:catAx>
        <c:axId val="139546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5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3954224"/>
        <c:crosses val="autoZero"/>
        <c:auto val="1"/>
        <c:lblAlgn val="ctr"/>
        <c:lblOffset val="100"/>
        <c:noMultiLvlLbl val="0"/>
      </c:catAx>
      <c:valAx>
        <c:axId val="1395422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3954616"/>
        <c:crosses val="autoZero"/>
        <c:crossBetween val="between"/>
      </c:valAx>
      <c:serAx>
        <c:axId val="235352944"/>
        <c:scaling>
          <c:orientation val="minMax"/>
        </c:scaling>
        <c:delete val="1"/>
        <c:axPos val="b"/>
        <c:majorTickMark val="none"/>
        <c:minorTickMark val="none"/>
        <c:tickLblPos val="nextTo"/>
        <c:crossAx val="13954224"/>
        <c:crosses val="autoZero"/>
      </c:ser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475380300782558"/>
          <c:y val="0.87419320971975278"/>
          <c:w val="0.79049239398434878"/>
          <c:h val="4.8387435441537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6256369764366E-3"/>
          <c:y val="0.17419082230105848"/>
          <c:w val="0.93677655195607512"/>
          <c:h val="0.70166998355974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(27)'!$D$5</c:f>
              <c:strCache>
                <c:ptCount val="1"/>
                <c:pt idx="0">
                  <c:v>Cloud Data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'Figure (27)'!$B$6:$B$16</c:f>
              <c:strCache>
                <c:ptCount val="11"/>
                <c:pt idx="0">
                  <c:v> Accommodation for Visitors</c:v>
                </c:pt>
                <c:pt idx="1">
                  <c:v>Food and Beverage Serving Activities</c:v>
                </c:pt>
                <c:pt idx="2">
                  <c:v> Railways Passenger Transport</c:v>
                </c:pt>
                <c:pt idx="3">
                  <c:v> Road Passenger Transport</c:v>
                </c:pt>
                <c:pt idx="4">
                  <c:v> Water Passenger Transport</c:v>
                </c:pt>
                <c:pt idx="5">
                  <c:v> Air Passenger Transport</c:v>
                </c:pt>
                <c:pt idx="6">
                  <c:v> Transport Equipment Rental</c:v>
                </c:pt>
                <c:pt idx="7">
                  <c:v>  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KSA-Specific Tourism Characteristic Activities</c:v>
                </c:pt>
              </c:strCache>
            </c:strRef>
          </c:cat>
          <c:val>
            <c:numRef>
              <c:f>'Figure (27)'!$D$6:$D$16</c:f>
              <c:numCache>
                <c:formatCode>0%</c:formatCode>
                <c:ptCount val="11"/>
                <c:pt idx="0">
                  <c:v>0.78190830235439901</c:v>
                </c:pt>
                <c:pt idx="1">
                  <c:v>0.10884353741496598</c:v>
                </c:pt>
                <c:pt idx="2">
                  <c:v>1</c:v>
                </c:pt>
                <c:pt idx="3">
                  <c:v>0.30769230769230771</c:v>
                </c:pt>
                <c:pt idx="4">
                  <c:v>0</c:v>
                </c:pt>
                <c:pt idx="5">
                  <c:v>1</c:v>
                </c:pt>
                <c:pt idx="6">
                  <c:v>0.43478260869565216</c:v>
                </c:pt>
                <c:pt idx="7">
                  <c:v>0.75247524752475248</c:v>
                </c:pt>
                <c:pt idx="8">
                  <c:v>0.42105263157894735</c:v>
                </c:pt>
                <c:pt idx="9">
                  <c:v>0.45454545454545453</c:v>
                </c:pt>
                <c:pt idx="1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8-44AB-A576-DFAB3092BEC4}"/>
            </c:ext>
          </c:extLst>
        </c:ser>
        <c:ser>
          <c:idx val="1"/>
          <c:order val="1"/>
          <c:tx>
            <c:strRef>
              <c:f>'Figure (27)'!$C$5</c:f>
              <c:strCache>
                <c:ptCount val="1"/>
                <c:pt idx="0">
                  <c:v>Non-cloud Data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2.0025003838308512E-3"/>
                  <c:y val="6.5379135300395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97-4A89-A4EC-ED36B9CFCD98}"/>
                </c:ext>
              </c:extLst>
            </c:dLbl>
            <c:dLbl>
              <c:idx val="5"/>
              <c:layout>
                <c:manualLayout>
                  <c:x val="6.8089587920329768E-17"/>
                  <c:y val="7.32600732600732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DA-465C-8583-B81A09C01D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'Figure (27)'!$B$6:$B$16</c:f>
              <c:strCache>
                <c:ptCount val="11"/>
                <c:pt idx="0">
                  <c:v> Accommodation for Visitors</c:v>
                </c:pt>
                <c:pt idx="1">
                  <c:v>Food and Beverage Serving Activities</c:v>
                </c:pt>
                <c:pt idx="2">
                  <c:v> Railways Passenger Transport</c:v>
                </c:pt>
                <c:pt idx="3">
                  <c:v> Road Passenger Transport</c:v>
                </c:pt>
                <c:pt idx="4">
                  <c:v> Water Passenger Transport</c:v>
                </c:pt>
                <c:pt idx="5">
                  <c:v> Air Passenger Transport</c:v>
                </c:pt>
                <c:pt idx="6">
                  <c:v> Transport Equipment Rental</c:v>
                </c:pt>
                <c:pt idx="7">
                  <c:v>  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KSA-Specific Tourism Characteristic Activities</c:v>
                </c:pt>
              </c:strCache>
            </c:strRef>
          </c:cat>
          <c:val>
            <c:numRef>
              <c:f>'Figure (27)'!$C$6:$C$16</c:f>
              <c:numCache>
                <c:formatCode>0%</c:formatCode>
                <c:ptCount val="11"/>
                <c:pt idx="0">
                  <c:v>0.21809169764560099</c:v>
                </c:pt>
                <c:pt idx="1">
                  <c:v>0.891156462585034</c:v>
                </c:pt>
                <c:pt idx="2">
                  <c:v>0</c:v>
                </c:pt>
                <c:pt idx="3">
                  <c:v>0.69230769230769229</c:v>
                </c:pt>
                <c:pt idx="4">
                  <c:v>1</c:v>
                </c:pt>
                <c:pt idx="5">
                  <c:v>0</c:v>
                </c:pt>
                <c:pt idx="6">
                  <c:v>0.56521739130434778</c:v>
                </c:pt>
                <c:pt idx="7">
                  <c:v>0.24752475247524752</c:v>
                </c:pt>
                <c:pt idx="8">
                  <c:v>0.57894736842105265</c:v>
                </c:pt>
                <c:pt idx="9">
                  <c:v>0.54545454545454541</c:v>
                </c:pt>
                <c:pt idx="1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C8-44AB-A576-DFAB3092BE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3955400"/>
        <c:axId val="13955792"/>
      </c:barChart>
      <c:catAx>
        <c:axId val="1395540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3955792"/>
        <c:crosses val="autoZero"/>
        <c:auto val="0"/>
        <c:lblAlgn val="ctr"/>
        <c:lblOffset val="100"/>
        <c:noMultiLvlLbl val="0"/>
      </c:catAx>
      <c:valAx>
        <c:axId val="13955792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13955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131284503921573E-2"/>
          <c:y val="9.6644065325167686E-2"/>
          <c:w val="0.9132485041037719"/>
          <c:h val="0.668323181300450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(28)'!$C$6</c:f>
              <c:strCache>
                <c:ptCount val="1"/>
                <c:pt idx="0">
                  <c:v>Hand-held or tablets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5.1282058184541207E-3"/>
                  <c:y val="-1.0888268179687477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94-4252-BCED-CB9FCFA4124E}"/>
                </c:ext>
              </c:extLst>
            </c:dLbl>
            <c:dLbl>
              <c:idx val="1"/>
              <c:layout>
                <c:manualLayout>
                  <c:x val="-6.8376077579389944E-3"/>
                  <c:y val="2.96956198960653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94-4252-BCED-CB9FCFA4124E}"/>
                </c:ext>
              </c:extLst>
            </c:dLbl>
            <c:dLbl>
              <c:idx val="2"/>
              <c:layout>
                <c:manualLayout>
                  <c:x val="-1.7094019394847487E-2"/>
                  <c:y val="-2.722067044921869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94-4252-BCED-CB9FCFA4124E}"/>
                </c:ext>
              </c:extLst>
            </c:dLbl>
            <c:dLbl>
              <c:idx val="3"/>
              <c:layout>
                <c:manualLayout>
                  <c:x val="-5.1280712198763338E-3"/>
                  <c:y val="8.90868596881954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94-4252-BCED-CB9FCFA4124E}"/>
                </c:ext>
              </c:extLst>
            </c:dLbl>
            <c:dLbl>
              <c:idx val="5"/>
              <c:layout>
                <c:manualLayout>
                  <c:x val="-1.7094019394847486E-3"/>
                  <c:y val="8.90868596881959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94-4252-BCED-CB9FCFA4124E}"/>
                </c:ext>
              </c:extLst>
            </c:dLbl>
            <c:dLbl>
              <c:idx val="8"/>
              <c:layout>
                <c:manualLayout>
                  <c:x val="-1.7092673409068364E-3"/>
                  <c:y val="-1.0888268179687477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94-4252-BCED-CB9FCFA4124E}"/>
                </c:ext>
              </c:extLst>
            </c:dLbl>
            <c:dLbl>
              <c:idx val="9"/>
              <c:layout>
                <c:manualLayout>
                  <c:x val="-5.1282058184542456E-3"/>
                  <c:y val="8.90868596881959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94-4252-BCED-CB9FCFA412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(28)'!$B$7:$B$17</c:f>
              <c:strCache>
                <c:ptCount val="11"/>
                <c:pt idx="0">
                  <c:v> Accommodation for Visitors</c:v>
                </c:pt>
                <c:pt idx="1">
                  <c:v>Food and Beverage Serving Activities</c:v>
                </c:pt>
                <c:pt idx="2">
                  <c:v> Railways Passenger Transport</c:v>
                </c:pt>
                <c:pt idx="3">
                  <c:v> Road Passenger Transport</c:v>
                </c:pt>
                <c:pt idx="4">
                  <c:v> Water Passenger Transport</c:v>
                </c:pt>
                <c:pt idx="5">
                  <c:v> Air Passenger Transport</c:v>
                </c:pt>
                <c:pt idx="6">
                  <c:v> Transport Equipment Rental</c:v>
                </c:pt>
                <c:pt idx="7">
                  <c:v>  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KSA-Specific Tourism Characteristic Activities</c:v>
                </c:pt>
              </c:strCache>
            </c:strRef>
          </c:cat>
          <c:val>
            <c:numRef>
              <c:f>'Figure (28)'!$C$7:$C$17</c:f>
              <c:numCache>
                <c:formatCode>0%</c:formatCode>
                <c:ptCount val="11"/>
                <c:pt idx="0">
                  <c:v>5.3075995174909532E-2</c:v>
                </c:pt>
                <c:pt idx="1">
                  <c:v>4.3710539096648855E-2</c:v>
                </c:pt>
                <c:pt idx="2">
                  <c:v>1</c:v>
                </c:pt>
                <c:pt idx="3">
                  <c:v>0.10714285714285714</c:v>
                </c:pt>
                <c:pt idx="4">
                  <c:v>0</c:v>
                </c:pt>
                <c:pt idx="5">
                  <c:v>1</c:v>
                </c:pt>
                <c:pt idx="6">
                  <c:v>6.1224489795918366E-2</c:v>
                </c:pt>
                <c:pt idx="7">
                  <c:v>9.9378881987577633E-2</c:v>
                </c:pt>
                <c:pt idx="8">
                  <c:v>0.15789473684210525</c:v>
                </c:pt>
                <c:pt idx="9">
                  <c:v>4.8387096774193547E-2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5-4F62-B161-8D0F011F292F}"/>
            </c:ext>
          </c:extLst>
        </c:ser>
        <c:ser>
          <c:idx val="1"/>
          <c:order val="1"/>
          <c:tx>
            <c:strRef>
              <c:f>'Figure (28)'!$D$6</c:f>
              <c:strCache>
                <c:ptCount val="1"/>
                <c:pt idx="0">
                  <c:v>Laptop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5.1282058184542456E-3"/>
                  <c:y val="5.444134089843738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94-4252-BCED-CB9FCFA4124E}"/>
                </c:ext>
              </c:extLst>
            </c:dLbl>
            <c:dLbl>
              <c:idx val="5"/>
              <c:layout>
                <c:manualLayout>
                  <c:x val="1.0256411636908429E-2"/>
                  <c:y val="-1.18782479584261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94-4252-BCED-CB9FCFA4124E}"/>
                </c:ext>
              </c:extLst>
            </c:dLbl>
            <c:dLbl>
              <c:idx val="10"/>
              <c:layout>
                <c:manualLayout>
                  <c:x val="-5.1282058184542456E-3"/>
                  <c:y val="-5.444134089843738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94-4252-BCED-CB9FCFA412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(28)'!$B$7:$B$17</c:f>
              <c:strCache>
                <c:ptCount val="11"/>
                <c:pt idx="0">
                  <c:v> Accommodation for Visitors</c:v>
                </c:pt>
                <c:pt idx="1">
                  <c:v>Food and Beverage Serving Activities</c:v>
                </c:pt>
                <c:pt idx="2">
                  <c:v> Railways Passenger Transport</c:v>
                </c:pt>
                <c:pt idx="3">
                  <c:v> Road Passenger Transport</c:v>
                </c:pt>
                <c:pt idx="4">
                  <c:v> Water Passenger Transport</c:v>
                </c:pt>
                <c:pt idx="5">
                  <c:v> Air Passenger Transport</c:v>
                </c:pt>
                <c:pt idx="6">
                  <c:v> Transport Equipment Rental</c:v>
                </c:pt>
                <c:pt idx="7">
                  <c:v>  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KSA-Specific Tourism Characteristic Activities</c:v>
                </c:pt>
              </c:strCache>
            </c:strRef>
          </c:cat>
          <c:val>
            <c:numRef>
              <c:f>'Figure (28)'!$D$7:$D$17</c:f>
              <c:numCache>
                <c:formatCode>0%</c:formatCode>
                <c:ptCount val="11"/>
                <c:pt idx="0">
                  <c:v>0.15319662243667068</c:v>
                </c:pt>
                <c:pt idx="1">
                  <c:v>6.2166100048567263E-2</c:v>
                </c:pt>
                <c:pt idx="2">
                  <c:v>1</c:v>
                </c:pt>
                <c:pt idx="3">
                  <c:v>0.14285714285714285</c:v>
                </c:pt>
                <c:pt idx="4">
                  <c:v>0.5</c:v>
                </c:pt>
                <c:pt idx="5">
                  <c:v>1</c:v>
                </c:pt>
                <c:pt idx="6">
                  <c:v>0.11224489795918367</c:v>
                </c:pt>
                <c:pt idx="7">
                  <c:v>0.24074074074074073</c:v>
                </c:pt>
                <c:pt idx="8">
                  <c:v>0.21052631578947367</c:v>
                </c:pt>
                <c:pt idx="9">
                  <c:v>7.9365079365079361E-2</c:v>
                </c:pt>
                <c:pt idx="1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B5-4F62-B161-8D0F011F292F}"/>
            </c:ext>
          </c:extLst>
        </c:ser>
        <c:ser>
          <c:idx val="2"/>
          <c:order val="2"/>
          <c:tx>
            <c:strRef>
              <c:f>'Figure (28)'!$E$6</c:f>
              <c:strCache>
                <c:ptCount val="1"/>
                <c:pt idx="0">
                  <c:v>Desktops (PC)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2"/>
              <c:layout>
                <c:manualLayout>
                  <c:x val="2.0512823273817107E-2"/>
                  <c:y val="-2.722067044921869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F94-4252-BCED-CB9FCFA4124E}"/>
                </c:ext>
              </c:extLst>
            </c:dLbl>
            <c:dLbl>
              <c:idx val="4"/>
              <c:layout>
                <c:manualLayout>
                  <c:x val="-1.5384482856784825E-2"/>
                  <c:y val="1.78173719376391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94-4252-BCED-CB9FCFA4124E}"/>
                </c:ext>
              </c:extLst>
            </c:dLbl>
            <c:dLbl>
              <c:idx val="5"/>
              <c:layout>
                <c:manualLayout>
                  <c:x val="2.7350431031755978E-2"/>
                  <c:y val="5.93912397921306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F94-4252-BCED-CB9FCFA412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(28)'!$B$7:$B$17</c:f>
              <c:strCache>
                <c:ptCount val="11"/>
                <c:pt idx="0">
                  <c:v> Accommodation for Visitors</c:v>
                </c:pt>
                <c:pt idx="1">
                  <c:v>Food and Beverage Serving Activities</c:v>
                </c:pt>
                <c:pt idx="2">
                  <c:v> Railways Passenger Transport</c:v>
                </c:pt>
                <c:pt idx="3">
                  <c:v> Road Passenger Transport</c:v>
                </c:pt>
                <c:pt idx="4">
                  <c:v> Water Passenger Transport</c:v>
                </c:pt>
                <c:pt idx="5">
                  <c:v> Air Passenger Transport</c:v>
                </c:pt>
                <c:pt idx="6">
                  <c:v> Transport Equipment Rental</c:v>
                </c:pt>
                <c:pt idx="7">
                  <c:v>  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KSA-Specific Tourism Characteristic Activities</c:v>
                </c:pt>
              </c:strCache>
            </c:strRef>
          </c:cat>
          <c:val>
            <c:numRef>
              <c:f>'Figure (28)'!$E$7:$E$17</c:f>
              <c:numCache>
                <c:formatCode>0%</c:formatCode>
                <c:ptCount val="11"/>
                <c:pt idx="0">
                  <c:v>0.43305186972255733</c:v>
                </c:pt>
                <c:pt idx="1">
                  <c:v>0.19766877124817872</c:v>
                </c:pt>
                <c:pt idx="2">
                  <c:v>1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0.27551020408163263</c:v>
                </c:pt>
                <c:pt idx="7">
                  <c:v>0.54320987654320985</c:v>
                </c:pt>
                <c:pt idx="8">
                  <c:v>0.68421052631578949</c:v>
                </c:pt>
                <c:pt idx="9">
                  <c:v>0.95744680851063835</c:v>
                </c:pt>
                <c:pt idx="10">
                  <c:v>0.77777777777777779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B5-4F62-B161-8D0F011F29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956968"/>
        <c:axId val="13957360"/>
      </c:barChart>
      <c:catAx>
        <c:axId val="1395696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3957360"/>
        <c:crosses val="autoZero"/>
        <c:auto val="1"/>
        <c:lblAlgn val="ctr"/>
        <c:lblOffset val="100"/>
        <c:noMultiLvlLbl val="0"/>
      </c:catAx>
      <c:valAx>
        <c:axId val="1395736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3956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(29)'!$D$5</c:f>
              <c:strCache>
                <c:ptCount val="1"/>
                <c:pt idx="0">
                  <c:v>Have Accounting Books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A8-459B-AB6A-BC0EB4A452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'Figure (29)'!$B$6:$B$16</c:f>
              <c:strCache>
                <c:ptCount val="11"/>
                <c:pt idx="0">
                  <c:v> Accommodation for Visitors</c:v>
                </c:pt>
                <c:pt idx="1">
                  <c:v>Food and Beverage Serving Activities</c:v>
                </c:pt>
                <c:pt idx="2">
                  <c:v> Railways Passenger Transport</c:v>
                </c:pt>
                <c:pt idx="3">
                  <c:v> Road Passenger Transport</c:v>
                </c:pt>
                <c:pt idx="4">
                  <c:v> Water Passenger Transport</c:v>
                </c:pt>
                <c:pt idx="5">
                  <c:v> Air Passenger Transport</c:v>
                </c:pt>
                <c:pt idx="6">
                  <c:v> Transport Equipment Rental</c:v>
                </c:pt>
                <c:pt idx="7">
                  <c:v>  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KSA-Specific Tourism Characteristic Activities</c:v>
                </c:pt>
              </c:strCache>
            </c:strRef>
          </c:cat>
          <c:val>
            <c:numRef>
              <c:f>'Figure (29)'!$D$6:$D$16</c:f>
              <c:numCache>
                <c:formatCode>0%</c:formatCode>
                <c:ptCount val="11"/>
                <c:pt idx="0">
                  <c:v>0.7334630350194552</c:v>
                </c:pt>
                <c:pt idx="1">
                  <c:v>0.19</c:v>
                </c:pt>
                <c:pt idx="2">
                  <c:v>1</c:v>
                </c:pt>
                <c:pt idx="3">
                  <c:v>0.78947368421052633</c:v>
                </c:pt>
                <c:pt idx="4">
                  <c:v>0.75</c:v>
                </c:pt>
                <c:pt idx="5">
                  <c:v>1</c:v>
                </c:pt>
                <c:pt idx="6">
                  <c:v>0.82558139534883723</c:v>
                </c:pt>
                <c:pt idx="7">
                  <c:v>0.75850340136054417</c:v>
                </c:pt>
                <c:pt idx="8">
                  <c:v>0.68</c:v>
                </c:pt>
                <c:pt idx="9">
                  <c:v>0.74725274725274726</c:v>
                </c:pt>
                <c:pt idx="10">
                  <c:v>0.53846153846153844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8-459B-AB6A-BC0EB4A45223}"/>
            </c:ext>
          </c:extLst>
        </c:ser>
        <c:ser>
          <c:idx val="1"/>
          <c:order val="1"/>
          <c:tx>
            <c:strRef>
              <c:f>'Figure (29)'!$C$5</c:f>
              <c:strCache>
                <c:ptCount val="1"/>
                <c:pt idx="0">
                  <c:v>Do not have Accounting Books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'Figure (29)'!$B$6:$B$16</c:f>
              <c:strCache>
                <c:ptCount val="11"/>
                <c:pt idx="0">
                  <c:v> Accommodation for Visitors</c:v>
                </c:pt>
                <c:pt idx="1">
                  <c:v>Food and Beverage Serving Activities</c:v>
                </c:pt>
                <c:pt idx="2">
                  <c:v> Railways Passenger Transport</c:v>
                </c:pt>
                <c:pt idx="3">
                  <c:v> Road Passenger Transport</c:v>
                </c:pt>
                <c:pt idx="4">
                  <c:v> Water Passenger Transport</c:v>
                </c:pt>
                <c:pt idx="5">
                  <c:v> Air Passenger Transport</c:v>
                </c:pt>
                <c:pt idx="6">
                  <c:v> Transport Equipment Rental</c:v>
                </c:pt>
                <c:pt idx="7">
                  <c:v>  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KSA-Specific Tourism Characteristic Activities</c:v>
                </c:pt>
              </c:strCache>
            </c:strRef>
          </c:cat>
          <c:val>
            <c:numRef>
              <c:f>'Figure (29)'!$C$6:$C$16</c:f>
              <c:numCache>
                <c:formatCode>0%</c:formatCode>
                <c:ptCount val="11"/>
                <c:pt idx="0">
                  <c:v>0.26653696498054474</c:v>
                </c:pt>
                <c:pt idx="1">
                  <c:v>0.81</c:v>
                </c:pt>
                <c:pt idx="2">
                  <c:v>0</c:v>
                </c:pt>
                <c:pt idx="3">
                  <c:v>0.21052631578947367</c:v>
                </c:pt>
                <c:pt idx="4">
                  <c:v>0.25</c:v>
                </c:pt>
                <c:pt idx="5">
                  <c:v>0</c:v>
                </c:pt>
                <c:pt idx="6">
                  <c:v>0.1744186046511628</c:v>
                </c:pt>
                <c:pt idx="7">
                  <c:v>0.24149659863945577</c:v>
                </c:pt>
                <c:pt idx="8">
                  <c:v>0.32</c:v>
                </c:pt>
                <c:pt idx="9">
                  <c:v>0.25274725274725274</c:v>
                </c:pt>
                <c:pt idx="10">
                  <c:v>0.46153846153846156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A8-459B-AB6A-BC0EB4A452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338745992"/>
        <c:axId val="338747952"/>
      </c:barChart>
      <c:catAx>
        <c:axId val="33874599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1" i="0" u="none" strike="noStrike" kern="1200" cap="none" spc="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38747952"/>
        <c:crosses val="autoZero"/>
        <c:auto val="1"/>
        <c:lblAlgn val="ctr"/>
        <c:lblOffset val="100"/>
        <c:noMultiLvlLbl val="0"/>
      </c:catAx>
      <c:valAx>
        <c:axId val="338747952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338745992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997898564798646E-2"/>
          <c:y val="0.10151180761567993"/>
          <c:w val="0.89562838363342023"/>
          <c:h val="0.773569891587566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12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(3)'!$B$5:$B$15</c:f>
              <c:strCache>
                <c:ptCount val="11"/>
                <c:pt idx="0">
                  <c:v>Food and Beverage Serving Activities</c:v>
                </c:pt>
                <c:pt idx="1">
                  <c:v>Accommodation for Visitors</c:v>
                </c:pt>
                <c:pt idx="2">
                  <c:v>Road Passenger Transport</c:v>
                </c:pt>
                <c:pt idx="3">
                  <c:v>Travel Agencies and other Reservation Services</c:v>
                </c:pt>
                <c:pt idx="4">
                  <c:v>Air Passenger Transport</c:v>
                </c:pt>
                <c:pt idx="5">
                  <c:v>Transport Equipment Rental</c:v>
                </c:pt>
                <c:pt idx="6">
                  <c:v>Sports and Recreational Activities</c:v>
                </c:pt>
                <c:pt idx="7">
                  <c:v>Other KSA-Specific Tourism Characteristic Activities</c:v>
                </c:pt>
                <c:pt idx="8">
                  <c:v>Cultural  Activities</c:v>
                </c:pt>
                <c:pt idx="9">
                  <c:v>Railways Passenger Transport</c:v>
                </c:pt>
                <c:pt idx="10">
                  <c:v>Water Passenger Transport</c:v>
                </c:pt>
              </c:strCache>
            </c:strRef>
          </c:cat>
          <c:val>
            <c:numRef>
              <c:f>'Figure (3)'!$C$5:$C$15</c:f>
              <c:numCache>
                <c:formatCode>#,##0</c:formatCode>
                <c:ptCount val="11"/>
                <c:pt idx="0">
                  <c:v>114957</c:v>
                </c:pt>
                <c:pt idx="1">
                  <c:v>289491</c:v>
                </c:pt>
                <c:pt idx="2">
                  <c:v>1593</c:v>
                </c:pt>
                <c:pt idx="3">
                  <c:v>38771</c:v>
                </c:pt>
                <c:pt idx="4">
                  <c:v>282</c:v>
                </c:pt>
                <c:pt idx="5">
                  <c:v>27136</c:v>
                </c:pt>
                <c:pt idx="6">
                  <c:v>20493</c:v>
                </c:pt>
                <c:pt idx="7">
                  <c:v>25140</c:v>
                </c:pt>
                <c:pt idx="8">
                  <c:v>2192</c:v>
                </c:pt>
                <c:pt idx="9">
                  <c:v>12966</c:v>
                </c:pt>
                <c:pt idx="10">
                  <c:v>2920.1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0-4C02-B081-DE329DAE22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38326424"/>
        <c:axId val="338329168"/>
        <c:axId val="0"/>
      </c:bar3DChart>
      <c:catAx>
        <c:axId val="33832642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38329168"/>
        <c:crosses val="autoZero"/>
        <c:auto val="1"/>
        <c:lblAlgn val="ctr"/>
        <c:lblOffset val="100"/>
        <c:noMultiLvlLbl val="0"/>
      </c:catAx>
      <c:valAx>
        <c:axId val="3383291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38326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363451207078821"/>
          <c:y val="9.0017844790962115E-2"/>
          <c:w val="0.7054111513784036"/>
          <c:h val="0.8157728550591938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(30)'!$D$4</c:f>
              <c:strCache>
                <c:ptCount val="1"/>
                <c:pt idx="0">
                  <c:v>There are constraints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(30)'!$B$5:$B$19</c:f>
              <c:strCache>
                <c:ptCount val="15"/>
                <c:pt idx="0">
                  <c:v>Availability of Skilled Labour</c:v>
                </c:pt>
                <c:pt idx="1">
                  <c:v>Electricity Price</c:v>
                </c:pt>
                <c:pt idx="2">
                  <c:v>Licenses &amp; Permits</c:v>
                </c:pt>
                <c:pt idx="3">
                  <c:v>Electricity Supply (without interruption)</c:v>
                </c:pt>
                <c:pt idx="4">
                  <c:v>Water Price</c:v>
                </c:pt>
                <c:pt idx="5">
                  <c:v>Government Procedures and Bureaucracy</c:v>
                </c:pt>
                <c:pt idx="6">
                  <c:v>Security &amp; Stability</c:v>
                </c:pt>
                <c:pt idx="7">
                  <c:v>Access to Finance</c:v>
                </c:pt>
                <c:pt idx="8">
                  <c:v>Fuel Price</c:v>
                </c:pt>
                <c:pt idx="9">
                  <c:v>Access to Telecommunication (Phone &amp; Internet)</c:v>
                </c:pt>
                <c:pt idx="10">
                  <c:v>Government Inspection Procedures</c:v>
                </c:pt>
                <c:pt idx="11">
                  <c:v>Fuel Supply (without interruption)</c:v>
                </c:pt>
                <c:pt idx="12">
                  <c:v>Water Supply (without interruption)</c:v>
                </c:pt>
                <c:pt idx="13">
                  <c:v>Labour Laws &amp; Regulations</c:v>
                </c:pt>
                <c:pt idx="14">
                  <c:v>Land / Rent of Space</c:v>
                </c:pt>
              </c:strCache>
            </c:strRef>
          </c:cat>
          <c:val>
            <c:numRef>
              <c:f>'Figure (30)'!$D$5:$D$19</c:f>
              <c:numCache>
                <c:formatCode>0%</c:formatCode>
                <c:ptCount val="15"/>
                <c:pt idx="0">
                  <c:v>0.49</c:v>
                </c:pt>
                <c:pt idx="1">
                  <c:v>0.55000000000000004</c:v>
                </c:pt>
                <c:pt idx="2">
                  <c:v>0.39</c:v>
                </c:pt>
                <c:pt idx="3">
                  <c:v>0.31</c:v>
                </c:pt>
                <c:pt idx="4">
                  <c:v>0.45</c:v>
                </c:pt>
                <c:pt idx="5">
                  <c:v>0.3</c:v>
                </c:pt>
                <c:pt idx="6">
                  <c:v>0.28999999999999998</c:v>
                </c:pt>
                <c:pt idx="7">
                  <c:v>0.26</c:v>
                </c:pt>
                <c:pt idx="8">
                  <c:v>0.53</c:v>
                </c:pt>
                <c:pt idx="9">
                  <c:v>0.22</c:v>
                </c:pt>
                <c:pt idx="10">
                  <c:v>0.21</c:v>
                </c:pt>
                <c:pt idx="11">
                  <c:v>0.2</c:v>
                </c:pt>
                <c:pt idx="12">
                  <c:v>0.15</c:v>
                </c:pt>
                <c:pt idx="13">
                  <c:v>0.17</c:v>
                </c:pt>
                <c:pt idx="14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9B-47D0-888B-6BAA1B56B563}"/>
            </c:ext>
          </c:extLst>
        </c:ser>
        <c:ser>
          <c:idx val="1"/>
          <c:order val="1"/>
          <c:tx>
            <c:strRef>
              <c:f>'Figure (30)'!$C$4</c:f>
              <c:strCache>
                <c:ptCount val="1"/>
                <c:pt idx="0">
                  <c:v>No constraints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(30)'!$B$5:$B$19</c:f>
              <c:strCache>
                <c:ptCount val="15"/>
                <c:pt idx="0">
                  <c:v>Availability of Skilled Labour</c:v>
                </c:pt>
                <c:pt idx="1">
                  <c:v>Electricity Price</c:v>
                </c:pt>
                <c:pt idx="2">
                  <c:v>Licenses &amp; Permits</c:v>
                </c:pt>
                <c:pt idx="3">
                  <c:v>Electricity Supply (without interruption)</c:v>
                </c:pt>
                <c:pt idx="4">
                  <c:v>Water Price</c:v>
                </c:pt>
                <c:pt idx="5">
                  <c:v>Government Procedures and Bureaucracy</c:v>
                </c:pt>
                <c:pt idx="6">
                  <c:v>Security &amp; Stability</c:v>
                </c:pt>
                <c:pt idx="7">
                  <c:v>Access to Finance</c:v>
                </c:pt>
                <c:pt idx="8">
                  <c:v>Fuel Price</c:v>
                </c:pt>
                <c:pt idx="9">
                  <c:v>Access to Telecommunication (Phone &amp; Internet)</c:v>
                </c:pt>
                <c:pt idx="10">
                  <c:v>Government Inspection Procedures</c:v>
                </c:pt>
                <c:pt idx="11">
                  <c:v>Fuel Supply (without interruption)</c:v>
                </c:pt>
                <c:pt idx="12">
                  <c:v>Water Supply (without interruption)</c:v>
                </c:pt>
                <c:pt idx="13">
                  <c:v>Labour Laws &amp; Regulations</c:v>
                </c:pt>
                <c:pt idx="14">
                  <c:v>Land / Rent of Space</c:v>
                </c:pt>
              </c:strCache>
            </c:strRef>
          </c:cat>
          <c:val>
            <c:numRef>
              <c:f>'Figure (30)'!$C$5:$C$19</c:f>
              <c:numCache>
                <c:formatCode>0%</c:formatCode>
                <c:ptCount val="15"/>
                <c:pt idx="0">
                  <c:v>0.51</c:v>
                </c:pt>
                <c:pt idx="1">
                  <c:v>0.45</c:v>
                </c:pt>
                <c:pt idx="2">
                  <c:v>0.61</c:v>
                </c:pt>
                <c:pt idx="3">
                  <c:v>0.69</c:v>
                </c:pt>
                <c:pt idx="4">
                  <c:v>0.55000000000000004</c:v>
                </c:pt>
                <c:pt idx="5">
                  <c:v>0.7</c:v>
                </c:pt>
                <c:pt idx="6">
                  <c:v>0.71</c:v>
                </c:pt>
                <c:pt idx="7">
                  <c:v>0.74</c:v>
                </c:pt>
                <c:pt idx="8">
                  <c:v>0.47</c:v>
                </c:pt>
                <c:pt idx="9">
                  <c:v>0.78</c:v>
                </c:pt>
                <c:pt idx="10">
                  <c:v>0.79</c:v>
                </c:pt>
                <c:pt idx="11">
                  <c:v>0.8</c:v>
                </c:pt>
                <c:pt idx="12">
                  <c:v>0.85</c:v>
                </c:pt>
                <c:pt idx="13">
                  <c:v>0.83</c:v>
                </c:pt>
                <c:pt idx="14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9B-47D0-888B-6BAA1B56B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8743248"/>
        <c:axId val="338743640"/>
      </c:barChart>
      <c:catAx>
        <c:axId val="338743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38743640"/>
        <c:crosses val="autoZero"/>
        <c:auto val="1"/>
        <c:lblAlgn val="ctr"/>
        <c:lblOffset val="100"/>
        <c:noMultiLvlLbl val="0"/>
      </c:catAx>
      <c:valAx>
        <c:axId val="33874364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3874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140278441461956"/>
          <c:y val="1.8065837846293981E-2"/>
          <c:w val="0.25666205875868736"/>
          <c:h val="4.69806107565669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25"/>
          <c:y val="0.11342592592592593"/>
          <c:w val="0.77500000000000002"/>
          <c:h val="0.73611111111111116"/>
        </c:manualLayout>
      </c:layout>
      <c:pie3D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A6D-4D2C-A62F-5BF60732A3C8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A6D-4D2C-A62F-5BF60732A3C8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A6D-4D2C-A62F-5BF60732A3C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6D-4D2C-A62F-5BF60732A3C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A6D-4D2C-A62F-5BF60732A3C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A6D-4D2C-A62F-5BF60732A3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(31)'!$B$6:$B$8</c:f>
              <c:strCache>
                <c:ptCount val="3"/>
                <c:pt idx="0">
                  <c:v>Local Competition </c:v>
                </c:pt>
                <c:pt idx="1">
                  <c:v>Low demand </c:v>
                </c:pt>
                <c:pt idx="2">
                  <c:v>Problems with its workers</c:v>
                </c:pt>
              </c:strCache>
            </c:strRef>
          </c:cat>
          <c:val>
            <c:numRef>
              <c:f>'Figure (31)'!$C$6:$C$8</c:f>
              <c:numCache>
                <c:formatCode>0.0%</c:formatCode>
                <c:ptCount val="3"/>
                <c:pt idx="0">
                  <c:v>0.52</c:v>
                </c:pt>
                <c:pt idx="1">
                  <c:v>0.3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6D-4D2C-A62F-5BF60732A3C8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474418437421349"/>
          <c:y val="0.14155031975796939"/>
          <c:w val="0.83995428231045588"/>
          <c:h val="0.80020387359836898"/>
        </c:manualLayout>
      </c:layout>
      <c:bar3D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10800000" scaled="1"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5844748858447492E-2"/>
                  <c:y val="2.9435717685950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DC-4F7F-A5D9-EB75FACAC63E}"/>
                </c:ext>
              </c:extLst>
            </c:dLbl>
            <c:dLbl>
              <c:idx val="1"/>
              <c:layout>
                <c:manualLayout>
                  <c:x val="-8.7671232876712468E-2"/>
                  <c:y val="-2.9431082504833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DC-4F7F-A5D9-EB75FACAC63E}"/>
                </c:ext>
              </c:extLst>
            </c:dLbl>
            <c:dLbl>
              <c:idx val="2"/>
              <c:layout>
                <c:manualLayout>
                  <c:x val="-7.3059360730593603E-2"/>
                  <c:y val="-2.9433400095392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DC-4F7F-A5D9-EB75FACAC63E}"/>
                </c:ext>
              </c:extLst>
            </c:dLbl>
            <c:dLbl>
              <c:idx val="3"/>
              <c:layout>
                <c:manualLayout>
                  <c:x val="-7.3059360730593575E-2"/>
                  <c:y val="-2.9433400095392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DC-4F7F-A5D9-EB75FACAC6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b" anchorCtr="0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'Figure (4)'!$C$4:$F$4</c:f>
              <c:strCache>
                <c:ptCount val="4"/>
                <c:pt idx="0">
                  <c:v>Less than 5 workers</c:v>
                </c:pt>
                <c:pt idx="1">
                  <c:v>6-49 Employees</c:v>
                </c:pt>
                <c:pt idx="2">
                  <c:v>50-249 Employees</c:v>
                </c:pt>
                <c:pt idx="3">
                  <c:v>250+ workers</c:v>
                </c:pt>
              </c:strCache>
            </c:strRef>
          </c:cat>
          <c:val>
            <c:numRef>
              <c:f>'Figure (4)'!$C$5:$F$5</c:f>
              <c:numCache>
                <c:formatCode>#,##0</c:formatCode>
                <c:ptCount val="4"/>
                <c:pt idx="0">
                  <c:v>179185.1</c:v>
                </c:pt>
                <c:pt idx="1">
                  <c:v>206512</c:v>
                </c:pt>
                <c:pt idx="2">
                  <c:v>78346</c:v>
                </c:pt>
                <c:pt idx="3">
                  <c:v>71898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9-4F84-BE73-FD8E1FD358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8327992"/>
        <c:axId val="338329560"/>
        <c:axId val="0"/>
      </c:bar3DChart>
      <c:catAx>
        <c:axId val="338327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38329560"/>
        <c:crosses val="autoZero"/>
        <c:auto val="1"/>
        <c:lblAlgn val="ctr"/>
        <c:lblOffset val="100"/>
        <c:noMultiLvlLbl val="0"/>
      </c:catAx>
      <c:valAx>
        <c:axId val="3383295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38327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260184442400782"/>
          <c:y val="0.13534917916064071"/>
          <c:w val="0.83260620823671161"/>
          <c:h val="0.76218352061010586"/>
        </c:manualLayout>
      </c:layout>
      <c:pie3DChart>
        <c:varyColors val="1"/>
        <c:ser>
          <c:idx val="0"/>
          <c:order val="0"/>
          <c:tx>
            <c:strRef>
              <c:f>'Figure (5)'!$K$17</c:f>
              <c:strCache>
                <c:ptCount val="1"/>
              </c:strCache>
            </c:strRef>
          </c:tx>
          <c:explosion val="7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F911-4FD8-BA55-D9963E8844E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F911-4FD8-BA55-D9963E8844E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F911-4FD8-BA55-D9963E8844E8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F911-4FD8-BA55-D9963E8844E8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F911-4FD8-BA55-D9963E8844E8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F911-4FD8-BA55-D9963E8844E8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F911-4FD8-BA55-D9963E8844E8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F911-4FD8-BA55-D9963E8844E8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F911-4FD8-BA55-D9963E8844E8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F911-4FD8-BA55-D9963E8844E8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F911-4FD8-BA55-D9963E8844E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11-4FD8-BA55-D9963E8844E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11-4FD8-BA55-D9963E8844E8}"/>
                </c:ext>
              </c:extLst>
            </c:dLbl>
            <c:dLbl>
              <c:idx val="2"/>
              <c:layout>
                <c:manualLayout>
                  <c:x val="9.4510379131962419E-2"/>
                  <c:y val="0.111633788433565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911-4FD8-BA55-D9963E8844E8}"/>
                </c:ext>
              </c:extLst>
            </c:dLbl>
            <c:dLbl>
              <c:idx val="3"/>
              <c:layout>
                <c:manualLayout>
                  <c:x val="2.1216615723501784E-2"/>
                  <c:y val="6.57841967554939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11-4FD8-BA55-D9963E8844E8}"/>
                </c:ext>
              </c:extLst>
            </c:dLbl>
            <c:dLbl>
              <c:idx val="4"/>
              <c:layout>
                <c:manualLayout>
                  <c:x val="-1.1572699485546427E-2"/>
                  <c:y val="5.98038152322672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11-4FD8-BA55-D9963E8844E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11-4FD8-BA55-D9963E8844E8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911-4FD8-BA55-D9963E8844E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11-4FD8-BA55-D9963E8844E8}"/>
                </c:ext>
              </c:extLst>
            </c:dLbl>
            <c:dLbl>
              <c:idx val="8"/>
              <c:layout>
                <c:manualLayout>
                  <c:x val="-3.8575664951821423E-2"/>
                  <c:y val="-3.58822891393603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11-4FD8-BA55-D9963E8844E8}"/>
                </c:ext>
              </c:extLst>
            </c:dLbl>
            <c:dLbl>
              <c:idx val="9"/>
              <c:layout>
                <c:manualLayout>
                  <c:x val="3.6646881704230319E-2"/>
                  <c:y val="-0.1176141699567921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11-4FD8-BA55-D9963E8844E8}"/>
                </c:ext>
              </c:extLst>
            </c:dLbl>
            <c:dLbl>
              <c:idx val="10"/>
              <c:layout>
                <c:manualLayout>
                  <c:x val="0.14658752681692142"/>
                  <c:y val="-5.3823433709040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11-4FD8-BA55-D9963E8844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(5)'!$H$5:$H$15</c:f>
              <c:strCache>
                <c:ptCount val="11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KSA-Specific Tourism Characteristic Activities</c:v>
                </c:pt>
              </c:strCache>
            </c:strRef>
          </c:cat>
          <c:val>
            <c:numRef>
              <c:f>'Figure (5)'!$G$5:$G$15</c:f>
              <c:numCache>
                <c:formatCode>0.00%</c:formatCode>
                <c:ptCount val="11"/>
                <c:pt idx="0">
                  <c:v>5.4774675799262269E-2</c:v>
                </c:pt>
                <c:pt idx="1">
                  <c:v>6.8182865617135921E-2</c:v>
                </c:pt>
                <c:pt idx="2">
                  <c:v>2.392053902938215E-3</c:v>
                </c:pt>
                <c:pt idx="3">
                  <c:v>2.4308641378688815E-2</c:v>
                </c:pt>
                <c:pt idx="4">
                  <c:v>9.5159710647308078E-5</c:v>
                </c:pt>
                <c:pt idx="5">
                  <c:v>2.9805514076080376E-2</c:v>
                </c:pt>
                <c:pt idx="6">
                  <c:v>1.1243772869817224E-2</c:v>
                </c:pt>
                <c:pt idx="7">
                  <c:v>1.8117662556575716E-2</c:v>
                </c:pt>
                <c:pt idx="8">
                  <c:v>1.2687961419641078E-3</c:v>
                </c:pt>
                <c:pt idx="9">
                  <c:v>1.0127978615560553E-2</c:v>
                </c:pt>
                <c:pt idx="10">
                  <c:v>2.4594120510630737E-3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1-4FD8-BA55-D9963E884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4945665423138103E-2"/>
          <c:y val="5.934839833335849E-2"/>
          <c:w val="0.82339103363470145"/>
          <c:h val="0.731972516808716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(6)'!$B$4:$C$4</c:f>
              <c:strCache>
                <c:ptCount val="2"/>
                <c:pt idx="0">
                  <c:v>Male
</c:v>
                </c:pt>
                <c:pt idx="1">
                  <c:v>Female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069F1C9-1211-43A8-88B3-61AF0690415A}" type="VALUE">
                      <a:rPr lang="en-US"/>
                      <a:pPr/>
                      <a:t>[القيمة]</a:t>
                    </a:fld>
                    <a:endParaRPr lang="en-US"/>
                  </a:p>
                  <a:p>
                    <a:r>
                      <a:rPr lang="en-US"/>
                      <a:t>96%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2BA-4471-9058-5565AF8A5E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F30D25B-48F8-46E5-BD31-8466FF6B9075}" type="VALUE">
                      <a:rPr lang="en-US"/>
                      <a:pPr/>
                      <a:t>[القيمة]</a:t>
                    </a:fld>
                    <a:endParaRPr lang="en-US"/>
                  </a:p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2BA-4471-9058-5565AF8A5E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('Figure (6)'!$B$4:$C$4,'Figure (6)'!$B$7:$C$7)</c:f>
              <c:strCache>
                <c:ptCount val="2"/>
                <c:pt idx="0">
                  <c:v>Male
</c:v>
                </c:pt>
                <c:pt idx="1">
                  <c:v>Female
</c:v>
                </c:pt>
              </c:strCache>
            </c:strRef>
          </c:cat>
          <c:val>
            <c:numRef>
              <c:f>'Figure (6)'!$B$5:$C$5</c:f>
              <c:numCache>
                <c:formatCode>#,##0</c:formatCode>
                <c:ptCount val="2"/>
                <c:pt idx="0">
                  <c:v>515982.8</c:v>
                </c:pt>
                <c:pt idx="1">
                  <c:v>19958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D-40D1-8981-8F7AA48C7629}"/>
            </c:ext>
          </c:extLst>
        </c:ser>
        <c:ser>
          <c:idx val="1"/>
          <c:order val="1"/>
          <c:tx>
            <c:strRef>
              <c:f>'Figure (6)'!$B$7:$C$7</c:f>
              <c:strCache>
                <c:ptCount val="2"/>
                <c:pt idx="0">
                  <c:v>515,983</c:v>
                </c:pt>
                <c:pt idx="1">
                  <c:v>19,958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('Figure (6)'!$B$4:$C$4,'Figure (6)'!$B$7:$C$7)</c:f>
              <c:strCache>
                <c:ptCount val="2"/>
                <c:pt idx="0">
                  <c:v>Male
</c:v>
                </c:pt>
                <c:pt idx="1">
                  <c:v>Female
</c:v>
                </c:pt>
              </c:strCache>
            </c:strRef>
          </c:cat>
          <c:val>
            <c:numRef>
              <c:f>'Figure (6)'!$B$6:$C$6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D80D-40D1-8981-8F7AA48C7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38329952"/>
        <c:axId val="338324856"/>
      </c:barChart>
      <c:catAx>
        <c:axId val="33832995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38324856"/>
        <c:crosses val="autoZero"/>
        <c:auto val="1"/>
        <c:lblAlgn val="ctr"/>
        <c:lblOffset val="100"/>
        <c:noMultiLvlLbl val="0"/>
      </c:catAx>
      <c:valAx>
        <c:axId val="338324856"/>
        <c:scaling>
          <c:orientation val="maxMin"/>
        </c:scaling>
        <c:delete val="1"/>
        <c:axPos val="b"/>
        <c:numFmt formatCode="#,##0" sourceLinked="1"/>
        <c:majorTickMark val="none"/>
        <c:minorTickMark val="none"/>
        <c:tickLblPos val="nextTo"/>
        <c:crossAx val="33832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90"/>
      <c:rotY val="7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7.6943178155362155E-2"/>
          <c:w val="0.87280794339330003"/>
          <c:h val="0.752046323156973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'Figure (7)'!$B$4</c:f>
              <c:strCache>
                <c:ptCount val="1"/>
                <c:pt idx="0">
                  <c:v>Male Percentage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(7)'!$F$5:$F$15</c:f>
              <c:strCache>
                <c:ptCount val="11"/>
                <c:pt idx="0">
                  <c:v> Accommodation for Visitors</c:v>
                </c:pt>
                <c:pt idx="1">
                  <c:v>Food and Beverage Serving Activities</c:v>
                </c:pt>
                <c:pt idx="2">
                  <c:v> Railways Passenger Transport</c:v>
                </c:pt>
                <c:pt idx="3">
                  <c:v> Road Passenger Transport</c:v>
                </c:pt>
                <c:pt idx="4">
                  <c:v> Water Passenger Transport</c:v>
                </c:pt>
                <c:pt idx="5">
                  <c:v> Air Passenger Transport</c:v>
                </c:pt>
                <c:pt idx="6">
                  <c:v> Transport Equipment Rental</c:v>
                </c:pt>
                <c:pt idx="7">
                  <c:v>  Travel Agencies 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KSA-Specific Tourism Characteristic Activities</c:v>
                </c:pt>
              </c:strCache>
            </c:strRef>
          </c:cat>
          <c:val>
            <c:numRef>
              <c:f>'Figure (7)'!$B$5:$B$15</c:f>
              <c:numCache>
                <c:formatCode>0.0%</c:formatCode>
                <c:ptCount val="11"/>
                <c:pt idx="0">
                  <c:v>0.98529481554895493</c:v>
                </c:pt>
                <c:pt idx="1">
                  <c:v>0.96775043114675752</c:v>
                </c:pt>
                <c:pt idx="2">
                  <c:v>0.9204250856353493</c:v>
                </c:pt>
                <c:pt idx="3">
                  <c:v>0.98965963951145219</c:v>
                </c:pt>
                <c:pt idx="4">
                  <c:v>0.99646643109540634</c:v>
                </c:pt>
                <c:pt idx="5">
                  <c:v>0.55314672446652302</c:v>
                </c:pt>
                <c:pt idx="6">
                  <c:v>0.96251092409472683</c:v>
                </c:pt>
                <c:pt idx="7">
                  <c:v>0.83802726406402539</c:v>
                </c:pt>
                <c:pt idx="8">
                  <c:v>0.91402918570210445</c:v>
                </c:pt>
                <c:pt idx="9">
                  <c:v>0.56233252117766064</c:v>
                </c:pt>
                <c:pt idx="10">
                  <c:v>0.89970098667394938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53C-A6C0-3DDB887B314E}"/>
            </c:ext>
          </c:extLst>
        </c:ser>
        <c:ser>
          <c:idx val="1"/>
          <c:order val="1"/>
          <c:tx>
            <c:strRef>
              <c:f>'Figure (7)'!$A$4</c:f>
              <c:strCache>
                <c:ptCount val="1"/>
                <c:pt idx="0">
                  <c:v>Female Percentage</c:v>
                </c:pt>
              </c:strCache>
            </c:strRef>
          </c:tx>
          <c:spPr>
            <a:solidFill>
              <a:srgbClr val="ED7D31">
                <a:lumMod val="40000"/>
                <a:lumOff val="60000"/>
              </a:srgb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(7)'!$F$5:$F$15</c:f>
              <c:strCache>
                <c:ptCount val="11"/>
                <c:pt idx="0">
                  <c:v> Accommodation for Visitors</c:v>
                </c:pt>
                <c:pt idx="1">
                  <c:v>Food and Beverage Serving Activities</c:v>
                </c:pt>
                <c:pt idx="2">
                  <c:v> Railways Passenger Transport</c:v>
                </c:pt>
                <c:pt idx="3">
                  <c:v> Road Passenger Transport</c:v>
                </c:pt>
                <c:pt idx="4">
                  <c:v> Water Passenger Transport</c:v>
                </c:pt>
                <c:pt idx="5">
                  <c:v> Air Passenger Transport</c:v>
                </c:pt>
                <c:pt idx="6">
                  <c:v> Transport Equipment Rental</c:v>
                </c:pt>
                <c:pt idx="7">
                  <c:v>  Travel Agencies 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KSA-Specific Tourism Characteristic Activities</c:v>
                </c:pt>
              </c:strCache>
            </c:strRef>
          </c:cat>
          <c:val>
            <c:numRef>
              <c:f>'Figure (7)'!$A$5:$A$15</c:f>
              <c:numCache>
                <c:formatCode>0.0%</c:formatCode>
                <c:ptCount val="11"/>
                <c:pt idx="0">
                  <c:v>7.3483067326184483E-3</c:v>
                </c:pt>
                <c:pt idx="1">
                  <c:v>1.6123112957678983E-2</c:v>
                </c:pt>
                <c:pt idx="2">
                  <c:v>2.6862479831678349E-2</c:v>
                </c:pt>
                <c:pt idx="3">
                  <c:v>5.1574173591340915E-3</c:v>
                </c:pt>
                <c:pt idx="4">
                  <c:v>0</c:v>
                </c:pt>
                <c:pt idx="5">
                  <c:v>0.22341644564696284</c:v>
                </c:pt>
                <c:pt idx="6">
                  <c:v>1.2622985449107865E-2</c:v>
                </c:pt>
                <c:pt idx="7">
                  <c:v>8.0969700759075947E-2</c:v>
                </c:pt>
                <c:pt idx="8">
                  <c:v>4.2776915090165346E-2</c:v>
                </c:pt>
                <c:pt idx="9">
                  <c:v>0.21881205452295516</c:v>
                </c:pt>
                <c:pt idx="10">
                  <c:v>3.438057008709261E-2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53C-A6C0-3DDB887B31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38332304"/>
        <c:axId val="338325248"/>
        <c:axId val="0"/>
      </c:bar3DChart>
      <c:catAx>
        <c:axId val="3383323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38325248"/>
        <c:crosses val="autoZero"/>
        <c:auto val="1"/>
        <c:lblAlgn val="ctr"/>
        <c:lblOffset val="100"/>
        <c:noMultiLvlLbl val="0"/>
      </c:catAx>
      <c:valAx>
        <c:axId val="33832524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33833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3922355984531927E-2"/>
          <c:y val="0.12138989870902051"/>
          <c:w val="0.76192408232050313"/>
          <c:h val="0.68505784258801106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17B-4D8A-8842-42325BE190C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C0D-4A30-AFB8-288454616863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8C0D-4A30-AFB8-288454616863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A-8C0D-4A30-AFB8-288454616863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8C0D-4A30-AFB8-288454616863}"/>
              </c:ext>
            </c:extLst>
          </c:dPt>
          <c:dPt>
            <c:idx val="5"/>
            <c:bubble3D val="0"/>
            <c:explosion val="15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C0D-4A30-AFB8-2884546168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C0D-4A30-AFB8-288454616863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8C0D-4A30-AFB8-288454616863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8C0D-4A30-AFB8-288454616863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8C0D-4A30-AFB8-288454616863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8C0D-4A30-AFB8-288454616863}"/>
              </c:ext>
            </c:extLst>
          </c:dPt>
          <c:dLbls>
            <c:dLbl>
              <c:idx val="0"/>
              <c:layout>
                <c:manualLayout>
                  <c:x val="4.3351120427844989E-2"/>
                  <c:y val="-1.3516641245097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7B-4D8A-8842-42325BE190C5}"/>
                </c:ext>
              </c:extLst>
            </c:dLbl>
            <c:dLbl>
              <c:idx val="2"/>
              <c:layout>
                <c:manualLayout>
                  <c:x val="6.4970097394784002E-2"/>
                  <c:y val="-0.115148869523969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190943763478691E-2"/>
                      <c:h val="0.126432365678019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8C0D-4A30-AFB8-288454616863}"/>
                </c:ext>
              </c:extLst>
            </c:dLbl>
            <c:dLbl>
              <c:idx val="3"/>
              <c:layout>
                <c:manualLayout>
                  <c:x val="-5.381209323540155E-4"/>
                  <c:y val="3.80609954077605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C0D-4A30-AFB8-288454616863}"/>
                </c:ext>
              </c:extLst>
            </c:dLbl>
            <c:dLbl>
              <c:idx val="4"/>
              <c:layout>
                <c:manualLayout>
                  <c:x val="-8.8310968531494036E-3"/>
                  <c:y val="0.14020274552941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C0D-4A30-AFB8-2884546168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(8)'!$B$4:$B$14</c:f>
              <c:strCache>
                <c:ptCount val="11"/>
                <c:pt idx="0">
                  <c:v> Accommodation for Visitors</c:v>
                </c:pt>
                <c:pt idx="1">
                  <c:v>Food and Beverage Serving Activities</c:v>
                </c:pt>
                <c:pt idx="2">
                  <c:v> Railways Passenger Transport</c:v>
                </c:pt>
                <c:pt idx="3">
                  <c:v> Road Passenger Transport</c:v>
                </c:pt>
                <c:pt idx="4">
                  <c:v> Water Passenger Transport</c:v>
                </c:pt>
                <c:pt idx="5">
                  <c:v> Air Passenger Transport</c:v>
                </c:pt>
                <c:pt idx="6">
                  <c:v> Transport Equipment Rental</c:v>
                </c:pt>
                <c:pt idx="7">
                  <c:v>  Travel Agencies 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KSA-Specific Tourism Characteristic Activities</c:v>
                </c:pt>
              </c:strCache>
            </c:strRef>
          </c:cat>
          <c:val>
            <c:numRef>
              <c:f>'Figure (8)'!$A$4:$A$14</c:f>
              <c:numCache>
                <c:formatCode>#,##0</c:formatCode>
                <c:ptCount val="11"/>
                <c:pt idx="0">
                  <c:v>851</c:v>
                </c:pt>
                <c:pt idx="1">
                  <c:v>4744</c:v>
                </c:pt>
                <c:pt idx="2">
                  <c:v>44</c:v>
                </c:pt>
                <c:pt idx="3">
                  <c:v>201</c:v>
                </c:pt>
                <c:pt idx="4">
                  <c:v>0</c:v>
                </c:pt>
                <c:pt idx="5">
                  <c:v>7807</c:v>
                </c:pt>
                <c:pt idx="6">
                  <c:v>262</c:v>
                </c:pt>
                <c:pt idx="7">
                  <c:v>2215</c:v>
                </c:pt>
                <c:pt idx="8">
                  <c:v>98</c:v>
                </c:pt>
                <c:pt idx="9">
                  <c:v>3632</c:v>
                </c:pt>
                <c:pt idx="10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D-4A30-AFB8-2884546168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694138232720914"/>
          <c:y val="4.5368990715758055E-2"/>
          <c:w val="0.68940463692038501"/>
          <c:h val="0.73728858500220384"/>
        </c:manualLayout>
      </c:layout>
      <c:pie3DChart>
        <c:varyColors val="1"/>
        <c:ser>
          <c:idx val="0"/>
          <c:order val="0"/>
          <c:tx>
            <c:strRef>
              <c:f>'Figure (9&amp;10)'!$T$7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5F3-403A-AFA0-986485A67A52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A99E-4AB9-B76D-3FCA7AC10A3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5F3-403A-AFA0-986485A67A5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5F3-403A-AFA0-986485A67A52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5F3-403A-AFA0-986485A67A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(9&amp;10)'!$C$12:$G$12</c:f>
              <c:strCache>
                <c:ptCount val="5"/>
                <c:pt idx="0">
                  <c:v>Managers</c:v>
                </c:pt>
                <c:pt idx="1">
                  <c:v>Specialists</c:v>
                </c:pt>
                <c:pt idx="2">
                  <c:v>Technicians</c:v>
                </c:pt>
                <c:pt idx="3">
                  <c:v>Professionals</c:v>
                </c:pt>
                <c:pt idx="4">
                  <c:v>Workers </c:v>
                </c:pt>
              </c:strCache>
            </c:strRef>
          </c:cat>
          <c:val>
            <c:numRef>
              <c:f>'Figure (9&amp;10)'!$C$13:$G$13</c:f>
              <c:numCache>
                <c:formatCode>0.0%</c:formatCode>
                <c:ptCount val="5"/>
                <c:pt idx="0">
                  <c:v>0.10909036629031928</c:v>
                </c:pt>
                <c:pt idx="1">
                  <c:v>0.13077558910402451</c:v>
                </c:pt>
                <c:pt idx="2">
                  <c:v>0.15638101955252537</c:v>
                </c:pt>
                <c:pt idx="3">
                  <c:v>0.29968037526518776</c:v>
                </c:pt>
                <c:pt idx="4">
                  <c:v>0.30407264978794307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9E-4AB9-B76D-3FCA7AC10A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9398512685914264E-2"/>
          <c:y val="0.68595110018057415"/>
          <c:w val="0.84226815398075239"/>
          <c:h val="0.264305282627854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 flip="none" rotWithShape="1"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10800000" scaled="1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4476750</xdr:colOff>
      <xdr:row>0</xdr:row>
      <xdr:rowOff>0</xdr:rowOff>
    </xdr:from>
    <xdr:to>
      <xdr:col>4</xdr:col>
      <xdr:colOff>619125</xdr:colOff>
      <xdr:row>2</xdr:row>
      <xdr:rowOff>542925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1003050" y="0"/>
          <a:ext cx="2667000" cy="11525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56028</xdr:colOff>
      <xdr:row>2</xdr:row>
      <xdr:rowOff>73957</xdr:rowOff>
    </xdr:from>
    <xdr:to>
      <xdr:col>13</xdr:col>
      <xdr:colOff>44822</xdr:colOff>
      <xdr:row>10</xdr:row>
      <xdr:rowOff>105334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AD6FCB0A-4DEA-418E-AAA6-C4067A810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1535205</xdr:colOff>
      <xdr:row>2</xdr:row>
      <xdr:rowOff>145676</xdr:rowOff>
    </xdr:from>
    <xdr:to>
      <xdr:col>20</xdr:col>
      <xdr:colOff>515471</xdr:colOff>
      <xdr:row>10</xdr:row>
      <xdr:rowOff>156882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31126303-1BDF-4045-9537-6E7A1F8614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6</xdr:row>
      <xdr:rowOff>0</xdr:rowOff>
    </xdr:from>
    <xdr:to>
      <xdr:col>18</xdr:col>
      <xdr:colOff>28575</xdr:colOff>
      <xdr:row>28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653460</xdr:colOff>
      <xdr:row>4</xdr:row>
      <xdr:rowOff>177209</xdr:rowOff>
    </xdr:from>
    <xdr:to>
      <xdr:col>17</xdr:col>
      <xdr:colOff>392075</xdr:colOff>
      <xdr:row>15</xdr:row>
      <xdr:rowOff>116515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1D8622B1-7320-40CC-8874-00D97D236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536762</xdr:colOff>
      <xdr:row>5</xdr:row>
      <xdr:rowOff>47065</xdr:rowOff>
    </xdr:from>
    <xdr:to>
      <xdr:col>21</xdr:col>
      <xdr:colOff>19610</xdr:colOff>
      <xdr:row>23</xdr:row>
      <xdr:rowOff>48185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2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685799</xdr:colOff>
      <xdr:row>5</xdr:row>
      <xdr:rowOff>0</xdr:rowOff>
    </xdr:from>
    <xdr:to>
      <xdr:col>16</xdr:col>
      <xdr:colOff>685799</xdr:colOff>
      <xdr:row>14</xdr:row>
      <xdr:rowOff>266700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546027</xdr:colOff>
      <xdr:row>3</xdr:row>
      <xdr:rowOff>52718</xdr:rowOff>
    </xdr:from>
    <xdr:to>
      <xdr:col>15</xdr:col>
      <xdr:colOff>565076</xdr:colOff>
      <xdr:row>20</xdr:row>
      <xdr:rowOff>11076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6</xdr:row>
      <xdr:rowOff>168571</xdr:rowOff>
    </xdr:from>
    <xdr:to>
      <xdr:col>18</xdr:col>
      <xdr:colOff>610486</xdr:colOff>
      <xdr:row>16</xdr:row>
      <xdr:rowOff>16171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2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5</xdr:row>
      <xdr:rowOff>21895</xdr:rowOff>
    </xdr:from>
    <xdr:to>
      <xdr:col>16</xdr:col>
      <xdr:colOff>87586</xdr:colOff>
      <xdr:row>21</xdr:row>
      <xdr:rowOff>57149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2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78674</xdr:colOff>
      <xdr:row>6</xdr:row>
      <xdr:rowOff>139040</xdr:rowOff>
    </xdr:from>
    <xdr:to>
      <xdr:col>19</xdr:col>
      <xdr:colOff>368506</xdr:colOff>
      <xdr:row>14</xdr:row>
      <xdr:rowOff>110465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66675</xdr:rowOff>
    </xdr:from>
    <xdr:to>
      <xdr:col>19</xdr:col>
      <xdr:colOff>85725</xdr:colOff>
      <xdr:row>31</xdr:row>
      <xdr:rowOff>54769</xdr:rowOff>
    </xdr:to>
    <xdr:graphicFrame macro="">
      <xdr:nvGraphicFramePr>
        <xdr:cNvPr id="8" name="Chart 3">
          <a:extLst>
            <a:ext uri="{FF2B5EF4-FFF2-40B4-BE49-F238E27FC236}">
              <a16:creationId xmlns:a16="http://schemas.microsoft.com/office/drawing/2014/main" id="{00000000-0008-0000-2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94830</xdr:colOff>
      <xdr:row>5</xdr:row>
      <xdr:rowOff>5966</xdr:rowOff>
    </xdr:from>
    <xdr:to>
      <xdr:col>15</xdr:col>
      <xdr:colOff>18630</xdr:colOff>
      <xdr:row>24</xdr:row>
      <xdr:rowOff>10467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13</xdr:row>
      <xdr:rowOff>95250</xdr:rowOff>
    </xdr:from>
    <xdr:to>
      <xdr:col>20</xdr:col>
      <xdr:colOff>495300</xdr:colOff>
      <xdr:row>33</xdr:row>
      <xdr:rowOff>50005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13</xdr:row>
      <xdr:rowOff>76200</xdr:rowOff>
    </xdr:from>
    <xdr:to>
      <xdr:col>20</xdr:col>
      <xdr:colOff>616743</xdr:colOff>
      <xdr:row>31</xdr:row>
      <xdr:rowOff>71438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14</xdr:row>
      <xdr:rowOff>28575</xdr:rowOff>
    </xdr:from>
    <xdr:to>
      <xdr:col>17</xdr:col>
      <xdr:colOff>140493</xdr:colOff>
      <xdr:row>33</xdr:row>
      <xdr:rowOff>164305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3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12</xdr:row>
      <xdr:rowOff>9525</xdr:rowOff>
    </xdr:from>
    <xdr:to>
      <xdr:col>4</xdr:col>
      <xdr:colOff>1123950</xdr:colOff>
      <xdr:row>33</xdr:row>
      <xdr:rowOff>28575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914400</xdr:colOff>
      <xdr:row>12</xdr:row>
      <xdr:rowOff>19050</xdr:rowOff>
    </xdr:from>
    <xdr:to>
      <xdr:col>11</xdr:col>
      <xdr:colOff>190500</xdr:colOff>
      <xdr:row>27</xdr:row>
      <xdr:rowOff>47625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00000000-0008-0000-3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3</xdr:row>
      <xdr:rowOff>200025</xdr:rowOff>
    </xdr:from>
    <xdr:to>
      <xdr:col>14</xdr:col>
      <xdr:colOff>47625</xdr:colOff>
      <xdr:row>20</xdr:row>
      <xdr:rowOff>47625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4</xdr:row>
      <xdr:rowOff>19049</xdr:rowOff>
    </xdr:from>
    <xdr:to>
      <xdr:col>15</xdr:col>
      <xdr:colOff>38100</xdr:colOff>
      <xdr:row>22</xdr:row>
      <xdr:rowOff>142874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3</xdr:row>
      <xdr:rowOff>123825</xdr:rowOff>
    </xdr:from>
    <xdr:to>
      <xdr:col>15</xdr:col>
      <xdr:colOff>400050</xdr:colOff>
      <xdr:row>18</xdr:row>
      <xdr:rowOff>76200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409576</xdr:colOff>
      <xdr:row>4</xdr:row>
      <xdr:rowOff>0</xdr:rowOff>
    </xdr:from>
    <xdr:to>
      <xdr:col>16</xdr:col>
      <xdr:colOff>352425</xdr:colOff>
      <xdr:row>19</xdr:row>
      <xdr:rowOff>161925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523876</xdr:colOff>
      <xdr:row>4</xdr:row>
      <xdr:rowOff>142875</xdr:rowOff>
    </xdr:from>
    <xdr:to>
      <xdr:col>15</xdr:col>
      <xdr:colOff>196851</xdr:colOff>
      <xdr:row>18</xdr:row>
      <xdr:rowOff>9525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327136</xdr:colOff>
      <xdr:row>4</xdr:row>
      <xdr:rowOff>73900</xdr:rowOff>
    </xdr:from>
    <xdr:to>
      <xdr:col>20</xdr:col>
      <xdr:colOff>231886</xdr:colOff>
      <xdr:row>25</xdr:row>
      <xdr:rowOff>56712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482231</xdr:colOff>
      <xdr:row>4</xdr:row>
      <xdr:rowOff>129805</xdr:rowOff>
    </xdr:from>
    <xdr:to>
      <xdr:col>20</xdr:col>
      <xdr:colOff>542703</xdr:colOff>
      <xdr:row>28</xdr:row>
      <xdr:rowOff>106325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4</xdr:row>
      <xdr:rowOff>95250</xdr:rowOff>
    </xdr:from>
    <xdr:to>
      <xdr:col>9</xdr:col>
      <xdr:colOff>647700</xdr:colOff>
      <xdr:row>17</xdr:row>
      <xdr:rowOff>104775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648575</xdr:colOff>
      <xdr:row>4</xdr:row>
      <xdr:rowOff>258598</xdr:rowOff>
    </xdr:from>
    <xdr:to>
      <xdr:col>14</xdr:col>
      <xdr:colOff>32845</xdr:colOff>
      <xdr:row>24</xdr:row>
      <xdr:rowOff>50677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10</xdr:row>
      <xdr:rowOff>85724</xdr:rowOff>
    </xdr:from>
    <xdr:to>
      <xdr:col>10</xdr:col>
      <xdr:colOff>447675</xdr:colOff>
      <xdr:row>34</xdr:row>
      <xdr:rowOff>57150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321163</xdr:colOff>
      <xdr:row>1</xdr:row>
      <xdr:rowOff>112058</xdr:rowOff>
    </xdr:from>
    <xdr:to>
      <xdr:col>20</xdr:col>
      <xdr:colOff>42022</xdr:colOff>
      <xdr:row>15</xdr:row>
      <xdr:rowOff>207595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ECBA49EB-12A2-4725-9FA9-140A977A1E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609600</xdr:colOff>
      <xdr:row>4</xdr:row>
      <xdr:rowOff>161925</xdr:rowOff>
    </xdr:from>
    <xdr:to>
      <xdr:col>13</xdr:col>
      <xdr:colOff>228599</xdr:colOff>
      <xdr:row>19</xdr:row>
      <xdr:rowOff>1588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4</xdr:row>
      <xdr:rowOff>66675</xdr:rowOff>
    </xdr:from>
    <xdr:to>
      <xdr:col>19</xdr:col>
      <xdr:colOff>409575</xdr:colOff>
      <xdr:row>20</xdr:row>
      <xdr:rowOff>47625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00000000-0008-0000-2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1678215</xdr:colOff>
      <xdr:row>4</xdr:row>
      <xdr:rowOff>19050</xdr:rowOff>
    </xdr:from>
    <xdr:to>
      <xdr:col>14</xdr:col>
      <xdr:colOff>647700</xdr:colOff>
      <xdr:row>19</xdr:row>
      <xdr:rowOff>147410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&#1606;&#1587;&#1582;&#1577;%20&#1605;&#1606;%202017%20&#1580;&#1583;&#1575;&#1608;&#1604;%20&#1606;&#1588;&#1585;%20&#1605;&#1587;&#1581;%20&#1575;&#1604;&#1587;&#1610;&#1575;&#1581;&#1577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70~1.A00/AppData/Local/Temp/&#1606;&#1587;&#1582;&#1577;%20&#1605;&#1606;%202017%20&#1580;&#1583;&#1575;&#1608;&#1604;%20&#1606;&#1588;&#1585;%20&#1605;&#1587;&#1581;%20&#1575;&#1604;&#1587;&#1610;&#1575;&#1581;&#1577;-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575;&#1604;&#1605;&#1582;&#1591;&#1591;%20&#1601;&#1610;%20Microsoft%20Word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ahmari/Desktop/&#1606;&#1587;&#1582;&#1577;%20&#1605;&#1606;%20&#1605;&#1606;&#1588;&#1571;&#1578;%20%20&#1575;&#1604;&#1575;&#1602;&#1575;&#1605;&#1577;%202017%20-%20&#1606;&#1607;&#1575;&#1574;&#16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No. 1"/>
      <sheetName val="Table No. 2"/>
      <sheetName val="Table No. 3"/>
      <sheetName val="Table No. 4"/>
      <sheetName val="Table No. 5"/>
      <sheetName val="Table No. 6"/>
      <sheetName val="Table No. 7"/>
      <sheetName val="Table No. 8"/>
      <sheetName val="Table No. 9"/>
      <sheetName val="Table No. 10"/>
      <sheetName val="Table No. 11"/>
      <sheetName val="Table No. 12"/>
      <sheetName val="Table No. 13"/>
      <sheetName val="Table No. 14"/>
      <sheetName val="Table No. 15"/>
      <sheetName val="Table No. 16"/>
      <sheetName val="Table No. 17"/>
      <sheetName val="Table No. 18"/>
      <sheetName val="Table No. 19"/>
      <sheetName val="Table No. 20"/>
      <sheetName val="Table No. 21"/>
      <sheetName val="Table No. 22"/>
      <sheetName val="Table No. 23"/>
      <sheetName val="Table No. 24"/>
      <sheetName val="Table No. 25"/>
      <sheetName val="Table No. 26"/>
      <sheetName val="Table No. 27"/>
      <sheetName val="Table No. 28"/>
      <sheetName val="Table No. 29"/>
      <sheetName val="Table No. 30"/>
      <sheetName val="Figure (1)"/>
      <sheetName val="Figure (2)"/>
      <sheetName val="Figure (3)"/>
      <sheetName val="Figure (4)"/>
      <sheetName val="Figure (5)"/>
      <sheetName val="Figure (6)"/>
      <sheetName val="Figure (7)"/>
      <sheetName val="Figure (8)"/>
      <sheetName val="Figure (9)"/>
      <sheetName val="Figure (10)"/>
      <sheetName val="Figure (11)"/>
      <sheetName val="Figure (12)"/>
      <sheetName val="Figure (13)"/>
      <sheetName val="Figure (14)"/>
      <sheetName val="Figure (15)"/>
      <sheetName val="Figure (16)"/>
      <sheetName val="Figure (17)"/>
      <sheetName val="Figure (18)"/>
      <sheetName val="Figure (19)"/>
      <sheetName val="Figure (20)"/>
      <sheetName val="Figure (21)"/>
      <sheetName val="Figure (22)"/>
      <sheetName val="Figure (23)"/>
      <sheetName val="Figure (24)"/>
      <sheetName val="Figure (25)"/>
      <sheetName val="Figure (26)"/>
      <sheetName val="Figure (27)"/>
      <sheetName val="Figure (28)"/>
      <sheetName val="Figure (29)"/>
    </sheetNames>
    <sheetDataSet>
      <sheetData sheetId="0"/>
      <sheetData sheetId="1">
        <row r="6">
          <cell r="G6">
            <v>8989</v>
          </cell>
        </row>
        <row r="7">
          <cell r="G7">
            <v>52024</v>
          </cell>
        </row>
        <row r="8">
          <cell r="G8">
            <v>6</v>
          </cell>
        </row>
        <row r="9">
          <cell r="G9">
            <v>1645</v>
          </cell>
        </row>
        <row r="10">
          <cell r="G10">
            <v>43</v>
          </cell>
        </row>
        <row r="11">
          <cell r="G11">
            <v>31</v>
          </cell>
        </row>
        <row r="12">
          <cell r="G12">
            <v>3763</v>
          </cell>
        </row>
        <row r="13">
          <cell r="G13">
            <v>2878</v>
          </cell>
        </row>
        <row r="14">
          <cell r="G14">
            <v>468</v>
          </cell>
        </row>
        <row r="15">
          <cell r="G15">
            <v>1524</v>
          </cell>
        </row>
        <row r="16">
          <cell r="G16">
            <v>229</v>
          </cell>
        </row>
        <row r="17">
          <cell r="C17">
            <v>59283</v>
          </cell>
          <cell r="D17">
            <v>11383</v>
          </cell>
          <cell r="E17">
            <v>778</v>
          </cell>
          <cell r="F17">
            <v>156</v>
          </cell>
        </row>
      </sheetData>
      <sheetData sheetId="2"/>
      <sheetData sheetId="3"/>
      <sheetData sheetId="4">
        <row r="17">
          <cell r="C17">
            <v>179185.1</v>
          </cell>
          <cell r="D17">
            <v>206512</v>
          </cell>
          <cell r="E17">
            <v>78346</v>
          </cell>
          <cell r="F17">
            <v>71898</v>
          </cell>
        </row>
      </sheetData>
      <sheetData sheetId="5">
        <row r="7">
          <cell r="C7">
            <v>28847</v>
          </cell>
          <cell r="D7">
            <v>509</v>
          </cell>
          <cell r="E7">
            <v>85259</v>
          </cell>
          <cell r="F7">
            <v>342</v>
          </cell>
        </row>
        <row r="8">
          <cell r="C8">
            <v>35386</v>
          </cell>
          <cell r="D8">
            <v>1156</v>
          </cell>
          <cell r="E8">
            <v>249361</v>
          </cell>
          <cell r="F8">
            <v>3588</v>
          </cell>
        </row>
        <row r="9">
          <cell r="C9">
            <v>1238</v>
          </cell>
          <cell r="D9">
            <v>44</v>
          </cell>
          <cell r="E9">
            <v>311</v>
          </cell>
          <cell r="F9">
            <v>0</v>
          </cell>
        </row>
        <row r="10">
          <cell r="C10">
            <v>12926</v>
          </cell>
          <cell r="D10">
            <v>102</v>
          </cell>
          <cell r="E10">
            <v>25644</v>
          </cell>
          <cell r="F10">
            <v>99.000000000000014</v>
          </cell>
        </row>
        <row r="11">
          <cell r="C11">
            <v>51</v>
          </cell>
          <cell r="D11">
            <v>0</v>
          </cell>
          <cell r="E11">
            <v>231</v>
          </cell>
          <cell r="F11">
            <v>0</v>
          </cell>
        </row>
        <row r="12">
          <cell r="C12">
            <v>15219</v>
          </cell>
          <cell r="D12">
            <v>755</v>
          </cell>
          <cell r="E12">
            <v>4110</v>
          </cell>
          <cell r="F12">
            <v>7052</v>
          </cell>
        </row>
        <row r="13">
          <cell r="C13">
            <v>5915.8</v>
          </cell>
          <cell r="D13">
            <v>110</v>
          </cell>
          <cell r="E13">
            <v>14315</v>
          </cell>
          <cell r="F13">
            <v>152</v>
          </cell>
        </row>
        <row r="14">
          <cell r="C14">
            <v>9102</v>
          </cell>
          <cell r="D14">
            <v>608</v>
          </cell>
          <cell r="E14">
            <v>13823</v>
          </cell>
          <cell r="F14">
            <v>1607</v>
          </cell>
        </row>
        <row r="15">
          <cell r="C15">
            <v>606</v>
          </cell>
          <cell r="D15">
            <v>74</v>
          </cell>
          <cell r="E15">
            <v>1488</v>
          </cell>
          <cell r="F15">
            <v>24</v>
          </cell>
        </row>
        <row r="16">
          <cell r="C16">
            <v>2555</v>
          </cell>
          <cell r="D16">
            <v>2873</v>
          </cell>
          <cell r="E16">
            <v>6779</v>
          </cell>
          <cell r="F16">
            <v>759</v>
          </cell>
        </row>
        <row r="17">
          <cell r="C17">
            <v>1244</v>
          </cell>
          <cell r="D17">
            <v>74</v>
          </cell>
          <cell r="E17">
            <v>1572</v>
          </cell>
          <cell r="F17">
            <v>30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No. 1"/>
      <sheetName val="Table No. 2"/>
      <sheetName val="Table No. 3"/>
      <sheetName val="Table No. 4"/>
      <sheetName val="Table No. 5"/>
      <sheetName val="Table No. 6"/>
      <sheetName val="Table No. 7"/>
      <sheetName val="Table No. 8"/>
      <sheetName val="Table No. 9"/>
      <sheetName val="Table No. 10"/>
      <sheetName val="Table No. 11"/>
      <sheetName val="Table No. 12"/>
      <sheetName val="Table No. 13"/>
      <sheetName val="Table No. 14"/>
      <sheetName val="Table No. 15"/>
      <sheetName val="Table 16"/>
      <sheetName val="Table No. 17"/>
      <sheetName val="Table No. 18"/>
      <sheetName val="Table No. 19"/>
      <sheetName val="Table 20"/>
      <sheetName val="Table No. 21"/>
      <sheetName val="Table No. 22"/>
      <sheetName val="Table No. 23"/>
      <sheetName val="Table No. 24"/>
      <sheetName val="Table No. 25"/>
      <sheetName val="Table No. 26"/>
      <sheetName val="Table No. 27"/>
      <sheetName val="Table No. 28"/>
      <sheetName val="Figure (1)"/>
      <sheetName val="Figure (2)"/>
      <sheetName val="Figure (3)"/>
      <sheetName val="Figure (4)"/>
      <sheetName val="Figure (5) "/>
      <sheetName val="Figure (6)"/>
      <sheetName val="Figure (7)"/>
      <sheetName val="Figure (8)"/>
      <sheetName val="Figure (9)"/>
      <sheetName val="Figure (10)"/>
      <sheetName val="Figure (11)"/>
      <sheetName val="Figure (12)"/>
      <sheetName val="Figure (13)"/>
      <sheetName val="Figure (14) "/>
      <sheetName val="Figure (15)"/>
      <sheetName val="Figure (16)"/>
      <sheetName val="Figure (17)"/>
      <sheetName val="Figure (18)"/>
      <sheetName val="Figure (19)"/>
      <sheetName val="Figure (20)"/>
      <sheetName val="Figure (21)"/>
      <sheetName val="Figure (22)"/>
      <sheetName val="Figure (23)"/>
      <sheetName val="Figure (24)"/>
      <sheetName val="Figure (25)"/>
      <sheetName val="Figure (26)"/>
      <sheetName val="Figure (27)"/>
      <sheetName val="Figure (28)"/>
      <sheetName val="Figure (29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G4">
            <v>114957</v>
          </cell>
        </row>
        <row r="5">
          <cell r="G5">
            <v>289491</v>
          </cell>
        </row>
        <row r="6">
          <cell r="G6">
            <v>1593</v>
          </cell>
        </row>
        <row r="7">
          <cell r="G7">
            <v>38771</v>
          </cell>
        </row>
        <row r="8">
          <cell r="G8">
            <v>282</v>
          </cell>
        </row>
        <row r="9">
          <cell r="G9">
            <v>27136</v>
          </cell>
        </row>
        <row r="10">
          <cell r="G10">
            <v>20493</v>
          </cell>
        </row>
        <row r="11">
          <cell r="G11">
            <v>25140</v>
          </cell>
        </row>
        <row r="12">
          <cell r="G12">
            <v>2192</v>
          </cell>
        </row>
        <row r="13">
          <cell r="G13">
            <v>12966</v>
          </cell>
        </row>
        <row r="14">
          <cell r="G14">
            <v>2920.1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"/>
      <sheetName val="الفهرس "/>
      <sheetName val="جدول رقم 1"/>
      <sheetName val="جدول رقم 2"/>
      <sheetName val="جدول رقم 3"/>
      <sheetName val="جدول رقم 4"/>
      <sheetName val="جدول رقم 5"/>
      <sheetName val="جدول رقم 6"/>
      <sheetName val="جدول رقم 7"/>
      <sheetName val="جدول رقم 8"/>
      <sheetName val="جدول رقم 9"/>
      <sheetName val="جدول رقم 10"/>
      <sheetName val="جدول رقم 11"/>
      <sheetName val="جدول رقم 12"/>
      <sheetName val="جدول رقم 13"/>
      <sheetName val="جدول رقم 14"/>
      <sheetName val="جدول رقم 15"/>
      <sheetName val="جدول رقم 16"/>
      <sheetName val="جدول رقم 17"/>
      <sheetName val="جدول رقم 18"/>
      <sheetName val="جدول رقم 19"/>
      <sheetName val="جدول رقم 20"/>
      <sheetName val="جدول 21"/>
      <sheetName val="جدول رقم 22"/>
      <sheetName val="جدول رقم 23"/>
      <sheetName val="جدول رقم 24"/>
      <sheetName val="جدول رقم 25"/>
      <sheetName val="جدول رقم 26"/>
      <sheetName val="جدول رقم 27"/>
      <sheetName val="جدول رقم 28"/>
      <sheetName val="شكل 1"/>
      <sheetName val="شكل 2"/>
      <sheetName val="شكل 3"/>
      <sheetName val="شكل 4"/>
      <sheetName val="شكل 5"/>
      <sheetName val="شكل 6 "/>
      <sheetName val="شكل 7"/>
      <sheetName val="شكل 8"/>
      <sheetName val="شكل 9"/>
      <sheetName val="شكل 10"/>
      <sheetName val="شكل11"/>
      <sheetName val="شكل 12"/>
      <sheetName val="شكل 13"/>
      <sheetName val="شكل 14"/>
      <sheetName val="شكل 15"/>
      <sheetName val="شكل 16"/>
      <sheetName val="شكل 17"/>
      <sheetName val="شكل 19"/>
      <sheetName val="شكل20"/>
      <sheetName val="شكل 21"/>
      <sheetName val="شكل 22"/>
      <sheetName val="شكل 23"/>
      <sheetName val="شكل 24"/>
      <sheetName val="شكل 25"/>
      <sheetName val="شكل 26"/>
      <sheetName val="شكل 27"/>
      <sheetName val="شكل 28"/>
      <sheetName val="شكل 29"/>
      <sheetName val="شكل30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>
        <row r="3">
          <cell r="C3" t="str">
            <v>شكل (9) التوزيع النسبي للإناث العاملات في الأنشطة المميزة للسياحة بالمملكة حسب نوع النشاط، 2017</v>
          </cell>
        </row>
      </sheetData>
      <sheetData sheetId="39" refreshError="1"/>
      <sheetData sheetId="40">
        <row r="6">
          <cell r="D6">
            <v>2565265.5811197395</v>
          </cell>
          <cell r="E6">
            <v>707356.45560247835</v>
          </cell>
        </row>
        <row r="7">
          <cell r="D7">
            <v>6316151.2951415377</v>
          </cell>
          <cell r="E7">
            <v>1059659.1217153417</v>
          </cell>
        </row>
        <row r="8">
          <cell r="D8">
            <v>69164</v>
          </cell>
          <cell r="E8">
            <v>17923</v>
          </cell>
        </row>
        <row r="9">
          <cell r="D9">
            <v>1095861.2920594059</v>
          </cell>
          <cell r="E9">
            <v>270659.67183448921</v>
          </cell>
        </row>
        <row r="10">
          <cell r="D10">
            <v>8282.31</v>
          </cell>
          <cell r="E10">
            <v>1100.92</v>
          </cell>
        </row>
        <row r="11">
          <cell r="D11">
            <v>2755462.5</v>
          </cell>
          <cell r="E11">
            <v>948305.99999999988</v>
          </cell>
        </row>
        <row r="12">
          <cell r="D12">
            <v>557866.53894465882</v>
          </cell>
          <cell r="E12">
            <v>69549.400536298112</v>
          </cell>
        </row>
        <row r="13">
          <cell r="D13">
            <v>1220119.8785272781</v>
          </cell>
          <cell r="E13">
            <v>244755.79477414218</v>
          </cell>
        </row>
        <row r="14">
          <cell r="D14">
            <v>52244.151394422304</v>
          </cell>
          <cell r="E14">
            <v>7621</v>
          </cell>
        </row>
        <row r="15">
          <cell r="D15">
            <v>453307.24944289628</v>
          </cell>
          <cell r="E15">
            <v>88214.014440134037</v>
          </cell>
        </row>
        <row r="16">
          <cell r="D16">
            <v>113809.88500000001</v>
          </cell>
          <cell r="E16">
            <v>13319.752866004961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شقق 1"/>
      <sheetName val="الفنادق 1"/>
      <sheetName val="تجميع فنادق+شقق"/>
      <sheetName val="ورقة1"/>
      <sheetName val="ورقة2"/>
    </sheetNames>
    <sheetDataSet>
      <sheetData sheetId="0"/>
      <sheetData sheetId="1"/>
      <sheetData sheetId="2">
        <row r="21">
          <cell r="C21" t="str">
            <v>Jan</v>
          </cell>
          <cell r="D21" t="str">
            <v>Feb</v>
          </cell>
          <cell r="E21" t="str">
            <v>Mar</v>
          </cell>
          <cell r="F21" t="str">
            <v>Apr</v>
          </cell>
          <cell r="G21" t="str">
            <v>May</v>
          </cell>
          <cell r="H21" t="str">
            <v>June</v>
          </cell>
          <cell r="I21" t="str">
            <v>July</v>
          </cell>
          <cell r="J21" t="str">
            <v>Aug</v>
          </cell>
          <cell r="K21" t="str">
            <v>Sep</v>
          </cell>
          <cell r="L21" t="str">
            <v>Oct</v>
          </cell>
          <cell r="M21" t="str">
            <v>Nov</v>
          </cell>
          <cell r="N21" t="str">
            <v>Dec</v>
          </cell>
        </row>
        <row r="32">
          <cell r="C32" t="str">
            <v>Jan</v>
          </cell>
          <cell r="D32" t="str">
            <v>Feb</v>
          </cell>
          <cell r="E32" t="str">
            <v>Mar</v>
          </cell>
          <cell r="F32" t="str">
            <v>Apr</v>
          </cell>
          <cell r="G32" t="str">
            <v>May</v>
          </cell>
          <cell r="H32" t="str">
            <v>June</v>
          </cell>
          <cell r="I32" t="str">
            <v>July</v>
          </cell>
          <cell r="J32" t="str">
            <v>Aug</v>
          </cell>
          <cell r="K32" t="str">
            <v>Sep</v>
          </cell>
          <cell r="L32" t="str">
            <v>Oct</v>
          </cell>
          <cell r="M32" t="str">
            <v>Nov</v>
          </cell>
          <cell r="N32" t="str">
            <v>Dec</v>
          </cell>
          <cell r="O32" t="str">
            <v>Ave.</v>
          </cell>
        </row>
        <row r="42">
          <cell r="C42" t="str">
            <v>Jan</v>
          </cell>
          <cell r="D42" t="str">
            <v>Feb</v>
          </cell>
          <cell r="E42" t="str">
            <v>Mar</v>
          </cell>
          <cell r="F42" t="str">
            <v>Apr</v>
          </cell>
          <cell r="G42" t="str">
            <v>May</v>
          </cell>
          <cell r="H42" t="str">
            <v>June</v>
          </cell>
          <cell r="I42" t="str">
            <v>July</v>
          </cell>
          <cell r="J42" t="str">
            <v>Aug</v>
          </cell>
          <cell r="K42" t="str">
            <v>Sep</v>
          </cell>
          <cell r="L42" t="str">
            <v>Oct</v>
          </cell>
          <cell r="M42" t="str">
            <v>Nov</v>
          </cell>
          <cell r="N42" t="str">
            <v>Dec</v>
          </cell>
        </row>
        <row r="53">
          <cell r="C53" t="str">
            <v>Jan</v>
          </cell>
          <cell r="D53" t="str">
            <v>Feb</v>
          </cell>
          <cell r="E53" t="str">
            <v>Mar</v>
          </cell>
          <cell r="F53" t="str">
            <v>Apr</v>
          </cell>
          <cell r="G53" t="str">
            <v>May</v>
          </cell>
          <cell r="H53" t="str">
            <v>June</v>
          </cell>
          <cell r="I53" t="str">
            <v>July</v>
          </cell>
          <cell r="J53" t="str">
            <v>Aug</v>
          </cell>
          <cell r="K53" t="str">
            <v>Sep</v>
          </cell>
          <cell r="L53" t="str">
            <v>Oct</v>
          </cell>
          <cell r="M53" t="str">
            <v>Nov</v>
          </cell>
          <cell r="N53" t="str">
            <v>Dec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B34" totalsRowShown="0" headerRowDxfId="7" dataDxfId="6">
  <tableColumns count="2">
    <tableColumn id="2" xr3:uid="{00000000-0010-0000-0000-000002000000}" name="Table Title" dataDxfId="5"/>
    <tableColumn id="3" xr3:uid="{B96E7C9F-A2C1-485F-8C4B-FECA1EA0020A}" name="Table no." dataDxfId="4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D4:E33" totalsRowShown="0" headerRowDxfId="3" dataDxfId="2">
  <tableColumns count="2">
    <tableColumn id="2" xr3:uid="{00000000-0010-0000-0100-000002000000}" name="Chart Title" dataDxfId="1"/>
    <tableColumn id="3" xr3:uid="{4AE31112-E088-4C85-8AA0-C784FAC8764E}" name="Chart Number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8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9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F37"/>
  <sheetViews>
    <sheetView workbookViewId="0">
      <selection activeCell="A17" sqref="A17"/>
    </sheetView>
  </sheetViews>
  <sheetFormatPr defaultColWidth="8.75" defaultRowHeight="24" customHeight="1" x14ac:dyDescent="0.45"/>
  <cols>
    <col min="1" max="1" width="85.25" style="12" bestFit="1" customWidth="1"/>
    <col min="2" max="2" width="9.5" style="12" bestFit="1" customWidth="1"/>
    <col min="3" max="3" width="3.625" style="12" customWidth="1"/>
    <col min="4" max="4" width="85.625" style="12" bestFit="1" customWidth="1"/>
    <col min="5" max="5" width="12.125" style="12" bestFit="1" customWidth="1"/>
    <col min="6" max="16384" width="8.75" style="12"/>
  </cols>
  <sheetData>
    <row r="1" spans="1:6" ht="24" customHeight="1" x14ac:dyDescent="0.45">
      <c r="A1" s="334"/>
      <c r="B1" s="334"/>
      <c r="C1" s="334"/>
      <c r="D1" s="334"/>
      <c r="E1" s="77"/>
      <c r="F1" s="77"/>
    </row>
    <row r="2" spans="1:6" ht="24" customHeight="1" x14ac:dyDescent="0.45">
      <c r="A2" s="378" t="s">
        <v>519</v>
      </c>
      <c r="B2" s="378"/>
      <c r="C2" s="378"/>
      <c r="D2" s="378"/>
      <c r="E2" s="378"/>
      <c r="F2" s="77"/>
    </row>
    <row r="3" spans="1:6" ht="48.75" customHeight="1" x14ac:dyDescent="0.45">
      <c r="A3" s="378"/>
      <c r="B3" s="378"/>
      <c r="C3" s="378"/>
      <c r="D3" s="378"/>
      <c r="E3" s="378"/>
      <c r="F3" s="77"/>
    </row>
    <row r="4" spans="1:6" s="13" customFormat="1" ht="24" customHeight="1" x14ac:dyDescent="0.2">
      <c r="A4" s="335" t="s">
        <v>485</v>
      </c>
      <c r="B4" s="336" t="s">
        <v>484</v>
      </c>
      <c r="C4" s="78"/>
      <c r="D4" s="335" t="s">
        <v>489</v>
      </c>
      <c r="E4" s="335" t="s">
        <v>488</v>
      </c>
      <c r="F4" s="337"/>
    </row>
    <row r="5" spans="1:6" ht="24" customHeight="1" x14ac:dyDescent="0.45">
      <c r="A5" s="338" t="s">
        <v>215</v>
      </c>
      <c r="B5" s="78">
        <v>1</v>
      </c>
      <c r="C5" s="79"/>
      <c r="D5" s="339" t="s">
        <v>490</v>
      </c>
      <c r="E5" s="78">
        <v>1</v>
      </c>
      <c r="F5" s="77"/>
    </row>
    <row r="6" spans="1:6" ht="24" customHeight="1" x14ac:dyDescent="0.45">
      <c r="A6" s="340" t="s">
        <v>455</v>
      </c>
      <c r="B6" s="80">
        <v>2</v>
      </c>
      <c r="C6" s="79"/>
      <c r="D6" s="340" t="s">
        <v>491</v>
      </c>
      <c r="E6" s="80">
        <v>2</v>
      </c>
      <c r="F6" s="77"/>
    </row>
    <row r="7" spans="1:6" ht="24" customHeight="1" x14ac:dyDescent="0.45">
      <c r="A7" s="338" t="s">
        <v>456</v>
      </c>
      <c r="B7" s="78">
        <v>3</v>
      </c>
      <c r="C7" s="79"/>
      <c r="D7" s="338" t="s">
        <v>492</v>
      </c>
      <c r="E7" s="78">
        <v>3</v>
      </c>
      <c r="F7" s="77"/>
    </row>
    <row r="8" spans="1:6" ht="24" customHeight="1" x14ac:dyDescent="0.45">
      <c r="A8" s="340" t="s">
        <v>457</v>
      </c>
      <c r="B8" s="80">
        <v>4</v>
      </c>
      <c r="C8" s="79"/>
      <c r="D8" s="340" t="s">
        <v>493</v>
      </c>
      <c r="E8" s="80">
        <v>4</v>
      </c>
      <c r="F8" s="77"/>
    </row>
    <row r="9" spans="1:6" ht="24" customHeight="1" x14ac:dyDescent="0.45">
      <c r="A9" s="338" t="s">
        <v>458</v>
      </c>
      <c r="B9" s="78">
        <v>5</v>
      </c>
      <c r="C9" s="79"/>
      <c r="D9" s="338" t="s">
        <v>494</v>
      </c>
      <c r="E9" s="78">
        <v>5</v>
      </c>
      <c r="F9" s="77"/>
    </row>
    <row r="10" spans="1:6" ht="24" customHeight="1" x14ac:dyDescent="0.45">
      <c r="A10" s="340" t="s">
        <v>459</v>
      </c>
      <c r="B10" s="80">
        <v>6</v>
      </c>
      <c r="C10" s="79"/>
      <c r="D10" s="340" t="s">
        <v>495</v>
      </c>
      <c r="E10" s="80">
        <v>6</v>
      </c>
      <c r="F10" s="77"/>
    </row>
    <row r="11" spans="1:6" ht="24" customHeight="1" x14ac:dyDescent="0.45">
      <c r="A11" s="338" t="s">
        <v>461</v>
      </c>
      <c r="B11" s="78">
        <v>7</v>
      </c>
      <c r="C11" s="79"/>
      <c r="D11" s="338" t="s">
        <v>496</v>
      </c>
      <c r="E11" s="78">
        <v>7</v>
      </c>
      <c r="F11" s="77"/>
    </row>
    <row r="12" spans="1:6" ht="24" customHeight="1" x14ac:dyDescent="0.45">
      <c r="A12" s="247" t="s">
        <v>462</v>
      </c>
      <c r="B12" s="80">
        <v>8</v>
      </c>
      <c r="C12" s="79"/>
      <c r="D12" s="340" t="s">
        <v>497</v>
      </c>
      <c r="E12" s="80">
        <v>8</v>
      </c>
      <c r="F12" s="77"/>
    </row>
    <row r="13" spans="1:6" ht="24" customHeight="1" x14ac:dyDescent="0.45">
      <c r="A13" s="247" t="s">
        <v>460</v>
      </c>
      <c r="B13" s="78">
        <v>9</v>
      </c>
      <c r="C13" s="79"/>
      <c r="D13" s="338" t="s">
        <v>498</v>
      </c>
      <c r="E13" s="78" t="s">
        <v>486</v>
      </c>
      <c r="F13" s="77"/>
    </row>
    <row r="14" spans="1:6" ht="24" customHeight="1" x14ac:dyDescent="0.45">
      <c r="A14" s="340" t="s">
        <v>463</v>
      </c>
      <c r="B14" s="80">
        <v>10</v>
      </c>
      <c r="C14" s="79"/>
      <c r="D14" s="340" t="s">
        <v>499</v>
      </c>
      <c r="E14" s="80">
        <v>11</v>
      </c>
      <c r="F14" s="77"/>
    </row>
    <row r="15" spans="1:6" ht="24" customHeight="1" x14ac:dyDescent="0.45">
      <c r="A15" s="338" t="s">
        <v>464</v>
      </c>
      <c r="B15" s="78">
        <v>11</v>
      </c>
      <c r="C15" s="79"/>
      <c r="D15" s="338" t="s">
        <v>500</v>
      </c>
      <c r="E15" s="78">
        <v>12</v>
      </c>
      <c r="F15" s="77"/>
    </row>
    <row r="16" spans="1:6" ht="24" customHeight="1" x14ac:dyDescent="0.45">
      <c r="A16" s="340" t="s">
        <v>465</v>
      </c>
      <c r="B16" s="80">
        <v>12</v>
      </c>
      <c r="C16" s="79"/>
      <c r="D16" s="340" t="s">
        <v>501</v>
      </c>
      <c r="E16" s="80">
        <v>13</v>
      </c>
      <c r="F16" s="77"/>
    </row>
    <row r="17" spans="1:6" ht="24" customHeight="1" x14ac:dyDescent="0.45">
      <c r="A17" s="338" t="s">
        <v>466</v>
      </c>
      <c r="B17" s="78">
        <v>13</v>
      </c>
      <c r="C17" s="79"/>
      <c r="D17" s="338" t="s">
        <v>502</v>
      </c>
      <c r="E17" s="78">
        <v>14</v>
      </c>
      <c r="F17" s="77"/>
    </row>
    <row r="18" spans="1:6" ht="24" customHeight="1" x14ac:dyDescent="0.45">
      <c r="A18" s="340" t="s">
        <v>467</v>
      </c>
      <c r="B18" s="80">
        <v>14</v>
      </c>
      <c r="C18" s="79"/>
      <c r="D18" s="340" t="s">
        <v>503</v>
      </c>
      <c r="E18" s="80">
        <v>15</v>
      </c>
      <c r="F18" s="77"/>
    </row>
    <row r="19" spans="1:6" ht="24" customHeight="1" x14ac:dyDescent="0.45">
      <c r="A19" s="338" t="s">
        <v>468</v>
      </c>
      <c r="B19" s="78">
        <v>15</v>
      </c>
      <c r="C19" s="79"/>
      <c r="D19" s="338" t="s">
        <v>504</v>
      </c>
      <c r="E19" s="78">
        <v>16</v>
      </c>
      <c r="F19" s="77"/>
    </row>
    <row r="20" spans="1:6" ht="24" customHeight="1" x14ac:dyDescent="0.45">
      <c r="A20" s="340" t="s">
        <v>469</v>
      </c>
      <c r="B20" s="80">
        <v>16</v>
      </c>
      <c r="C20" s="79"/>
      <c r="D20" s="340" t="s">
        <v>505</v>
      </c>
      <c r="E20" s="80">
        <v>17</v>
      </c>
      <c r="F20" s="77"/>
    </row>
    <row r="21" spans="1:6" ht="24" customHeight="1" x14ac:dyDescent="0.45">
      <c r="A21" s="338" t="s">
        <v>470</v>
      </c>
      <c r="B21" s="78">
        <v>17</v>
      </c>
      <c r="C21" s="79"/>
      <c r="D21" s="338" t="s">
        <v>506</v>
      </c>
      <c r="E21" s="78">
        <v>18</v>
      </c>
      <c r="F21" s="77"/>
    </row>
    <row r="22" spans="1:6" ht="24" customHeight="1" x14ac:dyDescent="0.45">
      <c r="A22" s="340" t="s">
        <v>471</v>
      </c>
      <c r="B22" s="80">
        <v>18</v>
      </c>
      <c r="C22" s="79"/>
      <c r="D22" s="340" t="s">
        <v>507</v>
      </c>
      <c r="E22" s="80">
        <v>19</v>
      </c>
      <c r="F22" s="77"/>
    </row>
    <row r="23" spans="1:6" ht="24" customHeight="1" x14ac:dyDescent="0.45">
      <c r="A23" s="338" t="s">
        <v>472</v>
      </c>
      <c r="B23" s="78">
        <v>19</v>
      </c>
      <c r="C23" s="79"/>
      <c r="D23" s="341" t="s">
        <v>508</v>
      </c>
      <c r="E23" s="78">
        <v>20</v>
      </c>
      <c r="F23" s="77"/>
    </row>
    <row r="24" spans="1:6" ht="24" customHeight="1" x14ac:dyDescent="0.45">
      <c r="A24" s="342" t="s">
        <v>473</v>
      </c>
      <c r="B24" s="80">
        <v>20</v>
      </c>
      <c r="C24" s="79"/>
      <c r="D24" s="343" t="s">
        <v>509</v>
      </c>
      <c r="E24" s="80">
        <v>21</v>
      </c>
      <c r="F24" s="77"/>
    </row>
    <row r="25" spans="1:6" ht="24" customHeight="1" x14ac:dyDescent="0.45">
      <c r="A25" s="338" t="s">
        <v>474</v>
      </c>
      <c r="B25" s="78">
        <v>21</v>
      </c>
      <c r="C25" s="79"/>
      <c r="D25" s="338" t="s">
        <v>510</v>
      </c>
      <c r="E25" s="78">
        <v>22</v>
      </c>
      <c r="F25" s="77"/>
    </row>
    <row r="26" spans="1:6" ht="24" customHeight="1" x14ac:dyDescent="0.45">
      <c r="A26" s="342" t="s">
        <v>475</v>
      </c>
      <c r="B26" s="80">
        <v>22</v>
      </c>
      <c r="C26" s="79"/>
      <c r="D26" s="340" t="s">
        <v>511</v>
      </c>
      <c r="E26" s="80" t="s">
        <v>487</v>
      </c>
      <c r="F26" s="77"/>
    </row>
    <row r="27" spans="1:6" ht="24" customHeight="1" x14ac:dyDescent="0.45">
      <c r="A27" s="338" t="s">
        <v>476</v>
      </c>
      <c r="B27" s="78">
        <v>23</v>
      </c>
      <c r="C27" s="79"/>
      <c r="D27" s="338" t="s">
        <v>512</v>
      </c>
      <c r="E27" s="81">
        <v>25</v>
      </c>
      <c r="F27" s="77"/>
    </row>
    <row r="28" spans="1:6" ht="24" customHeight="1" x14ac:dyDescent="0.45">
      <c r="A28" s="342" t="s">
        <v>477</v>
      </c>
      <c r="B28" s="80">
        <v>24</v>
      </c>
      <c r="C28" s="79"/>
      <c r="D28" s="342" t="s">
        <v>513</v>
      </c>
      <c r="E28" s="80">
        <v>26</v>
      </c>
      <c r="F28" s="77"/>
    </row>
    <row r="29" spans="1:6" ht="24" customHeight="1" x14ac:dyDescent="0.45">
      <c r="A29" s="338" t="s">
        <v>478</v>
      </c>
      <c r="B29" s="78">
        <v>25</v>
      </c>
      <c r="C29" s="79"/>
      <c r="D29" s="338" t="s">
        <v>514</v>
      </c>
      <c r="E29" s="81">
        <v>27</v>
      </c>
      <c r="F29" s="77"/>
    </row>
    <row r="30" spans="1:6" ht="24" customHeight="1" x14ac:dyDescent="0.45">
      <c r="A30" s="342" t="s">
        <v>479</v>
      </c>
      <c r="B30" s="80">
        <v>26</v>
      </c>
      <c r="C30" s="79"/>
      <c r="D30" s="342" t="s">
        <v>515</v>
      </c>
      <c r="E30" s="80">
        <v>28</v>
      </c>
      <c r="F30" s="77"/>
    </row>
    <row r="31" spans="1:6" ht="24" customHeight="1" x14ac:dyDescent="0.45">
      <c r="A31" s="338" t="s">
        <v>480</v>
      </c>
      <c r="B31" s="78">
        <v>27</v>
      </c>
      <c r="C31" s="79"/>
      <c r="D31" s="338" t="s">
        <v>516</v>
      </c>
      <c r="E31" s="81">
        <v>29</v>
      </c>
      <c r="F31" s="77"/>
    </row>
    <row r="32" spans="1:6" ht="24" customHeight="1" x14ac:dyDescent="0.45">
      <c r="A32" s="342" t="s">
        <v>481</v>
      </c>
      <c r="B32" s="80">
        <v>28</v>
      </c>
      <c r="C32" s="79"/>
      <c r="D32" s="342" t="s">
        <v>517</v>
      </c>
      <c r="E32" s="80">
        <v>30</v>
      </c>
      <c r="F32" s="77"/>
    </row>
    <row r="33" spans="1:6" ht="24" customHeight="1" x14ac:dyDescent="0.45">
      <c r="A33" s="338" t="s">
        <v>482</v>
      </c>
      <c r="B33" s="78">
        <v>29</v>
      </c>
      <c r="C33" s="79"/>
      <c r="D33" s="338" t="s">
        <v>518</v>
      </c>
      <c r="E33" s="81">
        <v>31</v>
      </c>
      <c r="F33" s="77"/>
    </row>
    <row r="34" spans="1:6" ht="24" customHeight="1" x14ac:dyDescent="0.45">
      <c r="A34" s="342" t="s">
        <v>483</v>
      </c>
      <c r="B34" s="80">
        <v>30</v>
      </c>
      <c r="C34" s="77"/>
      <c r="D34" s="77"/>
      <c r="E34" s="77"/>
      <c r="F34" s="77"/>
    </row>
    <row r="35" spans="1:6" ht="24" customHeight="1" x14ac:dyDescent="0.45">
      <c r="A35" s="77"/>
      <c r="B35" s="77"/>
      <c r="C35" s="77"/>
      <c r="D35" s="77"/>
      <c r="E35" s="77"/>
      <c r="F35" s="77"/>
    </row>
    <row r="36" spans="1:6" ht="24" customHeight="1" x14ac:dyDescent="0.45">
      <c r="A36" s="77"/>
      <c r="B36" s="77"/>
      <c r="C36" s="77"/>
      <c r="D36" s="77"/>
      <c r="E36" s="77"/>
      <c r="F36" s="77"/>
    </row>
    <row r="37" spans="1:6" ht="24" customHeight="1" x14ac:dyDescent="0.45">
      <c r="A37" s="77"/>
      <c r="B37" s="77"/>
      <c r="C37" s="77"/>
      <c r="D37" s="77"/>
      <c r="E37" s="77"/>
      <c r="F37" s="77"/>
    </row>
  </sheetData>
  <mergeCells count="1">
    <mergeCell ref="A2:E3"/>
  </mergeCells>
  <pageMargins left="0.7" right="0.7" top="0.75" bottom="0.75" header="0.3" footer="0.3"/>
  <pageSetup scale="51" orientation="portrait" r:id="rId1"/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2"/>
  <sheetViews>
    <sheetView topLeftCell="A4" workbookViewId="0">
      <selection activeCell="A20" sqref="A20:J20"/>
    </sheetView>
  </sheetViews>
  <sheetFormatPr defaultRowHeight="21.75" x14ac:dyDescent="0.5"/>
  <cols>
    <col min="1" max="1" width="3.5" style="144" customWidth="1"/>
    <col min="2" max="2" width="34" style="6" customWidth="1"/>
    <col min="3" max="7" width="9.125" style="6" bestFit="1" customWidth="1"/>
    <col min="8" max="8" width="10.25" style="6" customWidth="1"/>
    <col min="9" max="9" width="46.25" style="6" bestFit="1" customWidth="1"/>
    <col min="10" max="10" width="3.875" style="144" bestFit="1" customWidth="1"/>
    <col min="11" max="16384" width="9" style="6"/>
  </cols>
  <sheetData>
    <row r="1" spans="1:11" s="138" customFormat="1" ht="20.100000000000001" customHeight="1" x14ac:dyDescent="0.3">
      <c r="A1" s="442" t="s">
        <v>26</v>
      </c>
      <c r="B1" s="442"/>
      <c r="C1" s="442"/>
      <c r="D1" s="442"/>
      <c r="E1" s="442"/>
      <c r="F1" s="442"/>
      <c r="G1" s="442"/>
      <c r="H1" s="443" t="s">
        <v>259</v>
      </c>
      <c r="I1" s="443"/>
      <c r="J1" s="443"/>
      <c r="K1" s="141"/>
    </row>
    <row r="2" spans="1:11" ht="20.100000000000001" customHeight="1" x14ac:dyDescent="0.5">
      <c r="A2" s="423" t="s">
        <v>204</v>
      </c>
      <c r="B2" s="423"/>
      <c r="C2" s="423"/>
      <c r="D2" s="423"/>
      <c r="E2" s="423"/>
      <c r="F2" s="423"/>
      <c r="G2" s="423"/>
      <c r="H2" s="423"/>
      <c r="I2" s="423"/>
      <c r="J2" s="423"/>
      <c r="K2" s="21"/>
    </row>
    <row r="3" spans="1:11" ht="20.100000000000001" customHeight="1" x14ac:dyDescent="0.5">
      <c r="A3" s="398" t="s">
        <v>245</v>
      </c>
      <c r="B3" s="398"/>
      <c r="C3" s="398"/>
      <c r="D3" s="398"/>
      <c r="E3" s="398"/>
      <c r="F3" s="398"/>
      <c r="G3" s="398"/>
      <c r="H3" s="398"/>
      <c r="I3" s="398"/>
      <c r="J3" s="398"/>
      <c r="K3" s="21"/>
    </row>
    <row r="4" spans="1:11" ht="20.100000000000001" customHeight="1" x14ac:dyDescent="0.5">
      <c r="A4" s="424" t="s">
        <v>0</v>
      </c>
      <c r="B4" s="424"/>
      <c r="C4" s="440" t="s">
        <v>256</v>
      </c>
      <c r="D4" s="440"/>
      <c r="E4" s="440"/>
      <c r="F4" s="440"/>
      <c r="G4" s="440"/>
      <c r="H4" s="424" t="s">
        <v>146</v>
      </c>
      <c r="I4" s="424" t="s">
        <v>238</v>
      </c>
      <c r="J4" s="424"/>
      <c r="K4" s="21"/>
    </row>
    <row r="5" spans="1:11" ht="20.100000000000001" customHeight="1" x14ac:dyDescent="0.5">
      <c r="A5" s="424"/>
      <c r="B5" s="424"/>
      <c r="C5" s="440"/>
      <c r="D5" s="440"/>
      <c r="E5" s="440"/>
      <c r="F5" s="440"/>
      <c r="G5" s="440"/>
      <c r="H5" s="424"/>
      <c r="I5" s="424"/>
      <c r="J5" s="424"/>
      <c r="K5" s="21"/>
    </row>
    <row r="6" spans="1:11" ht="20.100000000000001" customHeight="1" x14ac:dyDescent="0.5">
      <c r="A6" s="424"/>
      <c r="B6" s="424"/>
      <c r="C6" s="102" t="s">
        <v>147</v>
      </c>
      <c r="D6" s="102" t="s">
        <v>148</v>
      </c>
      <c r="E6" s="102" t="s">
        <v>149</v>
      </c>
      <c r="F6" s="102" t="s">
        <v>150</v>
      </c>
      <c r="G6" s="102" t="s">
        <v>151</v>
      </c>
      <c r="H6" s="424" t="s">
        <v>236</v>
      </c>
      <c r="I6" s="424"/>
      <c r="J6" s="424"/>
      <c r="K6" s="21"/>
    </row>
    <row r="7" spans="1:11" ht="20.100000000000001" customHeight="1" x14ac:dyDescent="0.5">
      <c r="A7" s="424"/>
      <c r="B7" s="424"/>
      <c r="C7" s="102" t="s">
        <v>239</v>
      </c>
      <c r="D7" s="102" t="s">
        <v>240</v>
      </c>
      <c r="E7" s="102" t="s">
        <v>241</v>
      </c>
      <c r="F7" s="102" t="s">
        <v>242</v>
      </c>
      <c r="G7" s="102" t="s">
        <v>243</v>
      </c>
      <c r="H7" s="424"/>
      <c r="I7" s="424"/>
      <c r="J7" s="424"/>
      <c r="K7" s="21"/>
    </row>
    <row r="8" spans="1:11" ht="20.100000000000001" customHeight="1" x14ac:dyDescent="0.5">
      <c r="A8" s="99">
        <v>1</v>
      </c>
      <c r="B8" s="93" t="s">
        <v>174</v>
      </c>
      <c r="C8" s="97">
        <v>16241</v>
      </c>
      <c r="D8" s="97">
        <v>14600</v>
      </c>
      <c r="E8" s="97">
        <v>27755</v>
      </c>
      <c r="F8" s="97">
        <v>32127</v>
      </c>
      <c r="G8" s="97">
        <v>24234</v>
      </c>
      <c r="H8" s="97">
        <v>114957</v>
      </c>
      <c r="I8" s="136" t="s">
        <v>33</v>
      </c>
      <c r="J8" s="99">
        <v>1</v>
      </c>
      <c r="K8" s="21"/>
    </row>
    <row r="9" spans="1:11" ht="20.100000000000001" customHeight="1" x14ac:dyDescent="0.5">
      <c r="A9" s="98">
        <v>2</v>
      </c>
      <c r="B9" s="89" t="s">
        <v>7</v>
      </c>
      <c r="C9" s="96">
        <v>33089</v>
      </c>
      <c r="D9" s="96">
        <v>31759</v>
      </c>
      <c r="E9" s="96">
        <v>29036</v>
      </c>
      <c r="F9" s="96">
        <v>82597</v>
      </c>
      <c r="G9" s="96">
        <v>113010</v>
      </c>
      <c r="H9" s="96">
        <v>289491</v>
      </c>
      <c r="I9" s="137" t="s">
        <v>34</v>
      </c>
      <c r="J9" s="98">
        <v>2</v>
      </c>
      <c r="K9" s="21"/>
    </row>
    <row r="10" spans="1:11" ht="20.100000000000001" customHeight="1" x14ac:dyDescent="0.5">
      <c r="A10" s="99">
        <v>3</v>
      </c>
      <c r="B10" s="93" t="s">
        <v>8</v>
      </c>
      <c r="C10" s="97">
        <v>185</v>
      </c>
      <c r="D10" s="97">
        <v>405</v>
      </c>
      <c r="E10" s="97">
        <v>319</v>
      </c>
      <c r="F10" s="97">
        <v>402</v>
      </c>
      <c r="G10" s="97">
        <v>282</v>
      </c>
      <c r="H10" s="97">
        <v>1593</v>
      </c>
      <c r="I10" s="136" t="s">
        <v>35</v>
      </c>
      <c r="J10" s="99">
        <v>3</v>
      </c>
      <c r="K10" s="21"/>
    </row>
    <row r="11" spans="1:11" ht="20.100000000000001" customHeight="1" x14ac:dyDescent="0.5">
      <c r="A11" s="98">
        <v>4</v>
      </c>
      <c r="B11" s="89" t="s">
        <v>9</v>
      </c>
      <c r="C11" s="96">
        <v>1294</v>
      </c>
      <c r="D11" s="96">
        <v>2867</v>
      </c>
      <c r="E11" s="96">
        <v>6506</v>
      </c>
      <c r="F11" s="96">
        <v>22564</v>
      </c>
      <c r="G11" s="96">
        <v>5540</v>
      </c>
      <c r="H11" s="96">
        <v>38771</v>
      </c>
      <c r="I11" s="137" t="s">
        <v>36</v>
      </c>
      <c r="J11" s="98">
        <v>4</v>
      </c>
      <c r="K11" s="21"/>
    </row>
    <row r="12" spans="1:11" ht="20.100000000000001" customHeight="1" x14ac:dyDescent="0.5">
      <c r="A12" s="99">
        <v>5</v>
      </c>
      <c r="B12" s="93" t="s">
        <v>10</v>
      </c>
      <c r="C12" s="97">
        <v>15</v>
      </c>
      <c r="D12" s="97">
        <v>57</v>
      </c>
      <c r="E12" s="97">
        <v>52</v>
      </c>
      <c r="F12" s="97">
        <v>48</v>
      </c>
      <c r="G12" s="97">
        <v>110</v>
      </c>
      <c r="H12" s="97">
        <v>282</v>
      </c>
      <c r="I12" s="136" t="s">
        <v>37</v>
      </c>
      <c r="J12" s="99">
        <v>5</v>
      </c>
      <c r="K12" s="21"/>
    </row>
    <row r="13" spans="1:11" ht="20.100000000000001" customHeight="1" x14ac:dyDescent="0.5">
      <c r="A13" s="98">
        <v>6</v>
      </c>
      <c r="B13" s="89" t="s">
        <v>11</v>
      </c>
      <c r="C13" s="96">
        <v>1886</v>
      </c>
      <c r="D13" s="96">
        <v>9308</v>
      </c>
      <c r="E13" s="96">
        <v>5800</v>
      </c>
      <c r="F13" s="96">
        <v>4026</v>
      </c>
      <c r="G13" s="96">
        <v>6116</v>
      </c>
      <c r="H13" s="96">
        <v>27136</v>
      </c>
      <c r="I13" s="137" t="s">
        <v>38</v>
      </c>
      <c r="J13" s="98">
        <v>6</v>
      </c>
      <c r="K13" s="21"/>
    </row>
    <row r="14" spans="1:11" ht="20.100000000000001" customHeight="1" x14ac:dyDescent="0.5">
      <c r="A14" s="99">
        <v>7</v>
      </c>
      <c r="B14" s="93" t="s">
        <v>173</v>
      </c>
      <c r="C14" s="97">
        <v>1788</v>
      </c>
      <c r="D14" s="97">
        <v>2795</v>
      </c>
      <c r="E14" s="97">
        <v>5174</v>
      </c>
      <c r="F14" s="97">
        <v>6154</v>
      </c>
      <c r="G14" s="97">
        <v>4582</v>
      </c>
      <c r="H14" s="97">
        <v>20493</v>
      </c>
      <c r="I14" s="136" t="s">
        <v>39</v>
      </c>
      <c r="J14" s="99">
        <v>7</v>
      </c>
      <c r="K14" s="21"/>
    </row>
    <row r="15" spans="1:11" ht="20.100000000000001" customHeight="1" x14ac:dyDescent="0.5">
      <c r="A15" s="98">
        <v>8</v>
      </c>
      <c r="B15" s="89" t="s">
        <v>31</v>
      </c>
      <c r="C15" s="96">
        <v>2804</v>
      </c>
      <c r="D15" s="96">
        <v>5775</v>
      </c>
      <c r="E15" s="96">
        <v>5547</v>
      </c>
      <c r="F15" s="96">
        <v>6563</v>
      </c>
      <c r="G15" s="96">
        <v>4451</v>
      </c>
      <c r="H15" s="96">
        <v>25140</v>
      </c>
      <c r="I15" s="137" t="s">
        <v>244</v>
      </c>
      <c r="J15" s="98">
        <v>8</v>
      </c>
      <c r="K15" s="21"/>
    </row>
    <row r="16" spans="1:11" ht="20.100000000000001" customHeight="1" x14ac:dyDescent="0.5">
      <c r="A16" s="99">
        <v>9</v>
      </c>
      <c r="B16" s="93" t="s">
        <v>12</v>
      </c>
      <c r="C16" s="97">
        <v>222</v>
      </c>
      <c r="D16" s="97">
        <v>320</v>
      </c>
      <c r="E16" s="97">
        <v>516</v>
      </c>
      <c r="F16" s="97">
        <v>578</v>
      </c>
      <c r="G16" s="97">
        <v>556</v>
      </c>
      <c r="H16" s="97">
        <v>2192</v>
      </c>
      <c r="I16" s="136" t="s">
        <v>41</v>
      </c>
      <c r="J16" s="99">
        <v>9</v>
      </c>
      <c r="K16" s="21"/>
    </row>
    <row r="17" spans="1:11" ht="20.100000000000001" customHeight="1" x14ac:dyDescent="0.5">
      <c r="A17" s="98">
        <v>10</v>
      </c>
      <c r="B17" s="89" t="s">
        <v>13</v>
      </c>
      <c r="C17" s="96">
        <v>735</v>
      </c>
      <c r="D17" s="96">
        <v>1982</v>
      </c>
      <c r="E17" s="96">
        <v>2556</v>
      </c>
      <c r="F17" s="96">
        <v>4702</v>
      </c>
      <c r="G17" s="96">
        <v>2991</v>
      </c>
      <c r="H17" s="96">
        <v>12966</v>
      </c>
      <c r="I17" s="137" t="s">
        <v>42</v>
      </c>
      <c r="J17" s="98">
        <v>10</v>
      </c>
      <c r="K17" s="21"/>
    </row>
    <row r="18" spans="1:11" ht="20.100000000000001" customHeight="1" x14ac:dyDescent="0.5">
      <c r="A18" s="99">
        <v>11</v>
      </c>
      <c r="B18" s="93" t="s">
        <v>14</v>
      </c>
      <c r="C18" s="97">
        <v>207</v>
      </c>
      <c r="D18" s="97">
        <v>220</v>
      </c>
      <c r="E18" s="97">
        <v>550</v>
      </c>
      <c r="F18" s="97">
        <v>850</v>
      </c>
      <c r="G18" s="97">
        <v>1093</v>
      </c>
      <c r="H18" s="97">
        <v>2920</v>
      </c>
      <c r="I18" s="136" t="s">
        <v>43</v>
      </c>
      <c r="J18" s="99">
        <v>11</v>
      </c>
      <c r="K18" s="21"/>
    </row>
    <row r="19" spans="1:11" ht="20.100000000000001" customHeight="1" x14ac:dyDescent="0.5">
      <c r="A19" s="397" t="s">
        <v>15</v>
      </c>
      <c r="B19" s="397"/>
      <c r="C19" s="103">
        <v>58466</v>
      </c>
      <c r="D19" s="103">
        <v>70088</v>
      </c>
      <c r="E19" s="103">
        <v>83811</v>
      </c>
      <c r="F19" s="103">
        <v>160611</v>
      </c>
      <c r="G19" s="103">
        <v>162965</v>
      </c>
      <c r="H19" s="140">
        <v>535941</v>
      </c>
      <c r="I19" s="397" t="s">
        <v>44</v>
      </c>
      <c r="J19" s="397"/>
      <c r="K19" s="21"/>
    </row>
    <row r="20" spans="1:11" s="139" customFormat="1" ht="20.100000000000001" customHeight="1" x14ac:dyDescent="0.35">
      <c r="A20" s="433" t="s">
        <v>360</v>
      </c>
      <c r="B20" s="433"/>
      <c r="C20" s="433"/>
      <c r="D20" s="433"/>
      <c r="E20" s="433"/>
      <c r="F20" s="433"/>
      <c r="G20" s="433"/>
      <c r="H20" s="433"/>
      <c r="I20" s="433"/>
      <c r="J20" s="433"/>
      <c r="K20" s="142"/>
    </row>
    <row r="21" spans="1:11" x14ac:dyDescent="0.5">
      <c r="A21" s="143"/>
      <c r="B21" s="21"/>
      <c r="C21" s="21"/>
      <c r="D21" s="21"/>
      <c r="E21" s="21"/>
      <c r="F21" s="21"/>
      <c r="G21" s="21"/>
      <c r="H21" s="21"/>
      <c r="I21" s="21"/>
      <c r="J21" s="143"/>
      <c r="K21" s="21"/>
    </row>
    <row r="22" spans="1:11" x14ac:dyDescent="0.5">
      <c r="A22" s="143"/>
      <c r="B22" s="21"/>
      <c r="C22" s="21"/>
      <c r="D22" s="21"/>
      <c r="E22" s="21"/>
      <c r="F22" s="21"/>
      <c r="G22" s="21"/>
      <c r="H22" s="21"/>
      <c r="I22" s="21"/>
      <c r="J22" s="143"/>
      <c r="K22" s="21"/>
    </row>
  </sheetData>
  <mergeCells count="12">
    <mergeCell ref="H6:H7"/>
    <mergeCell ref="A19:B19"/>
    <mergeCell ref="I19:J19"/>
    <mergeCell ref="A20:J20"/>
    <mergeCell ref="A1:G1"/>
    <mergeCell ref="H1:J1"/>
    <mergeCell ref="A2:J2"/>
    <mergeCell ref="A3:J3"/>
    <mergeCell ref="A4:B7"/>
    <mergeCell ref="C4:G5"/>
    <mergeCell ref="H4:H5"/>
    <mergeCell ref="I4:J7"/>
  </mergeCells>
  <pageMargins left="0.7" right="0.7" top="0.75" bottom="0.75" header="0.3" footer="0.3"/>
  <pageSetup paperSize="9" scale="5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0"/>
  <sheetViews>
    <sheetView workbookViewId="0">
      <selection activeCell="A4" sqref="A4:I4"/>
    </sheetView>
  </sheetViews>
  <sheetFormatPr defaultRowHeight="14.25" x14ac:dyDescent="0.2"/>
  <cols>
    <col min="1" max="1" width="4.625" style="111" customWidth="1"/>
    <col min="2" max="2" width="26.5" bestFit="1" customWidth="1"/>
    <col min="3" max="7" width="18.125" customWidth="1"/>
    <col min="8" max="8" width="25.625" customWidth="1"/>
    <col min="9" max="9" width="4.625" style="111" customWidth="1"/>
  </cols>
  <sheetData>
    <row r="1" spans="1:10" s="114" customFormat="1" ht="20.100000000000001" customHeight="1" x14ac:dyDescent="0.2">
      <c r="A1" s="422" t="s">
        <v>27</v>
      </c>
      <c r="B1" s="422"/>
      <c r="C1" s="422"/>
      <c r="D1" s="422"/>
      <c r="E1" s="422"/>
      <c r="F1" s="447" t="s">
        <v>260</v>
      </c>
      <c r="G1" s="447"/>
      <c r="H1" s="447"/>
      <c r="I1" s="447"/>
      <c r="J1" s="129"/>
    </row>
    <row r="2" spans="1:10" ht="20.100000000000001" customHeight="1" x14ac:dyDescent="0.2">
      <c r="A2" s="423" t="s">
        <v>126</v>
      </c>
      <c r="B2" s="423"/>
      <c r="C2" s="423"/>
      <c r="D2" s="423"/>
      <c r="E2" s="423"/>
      <c r="F2" s="423"/>
      <c r="G2" s="423"/>
      <c r="H2" s="423"/>
      <c r="I2" s="423"/>
      <c r="J2" s="39"/>
    </row>
    <row r="3" spans="1:10" ht="20.100000000000001" customHeight="1" x14ac:dyDescent="0.25">
      <c r="A3" s="448" t="s">
        <v>246</v>
      </c>
      <c r="B3" s="448"/>
      <c r="C3" s="448"/>
      <c r="D3" s="448"/>
      <c r="E3" s="448"/>
      <c r="F3" s="448"/>
      <c r="G3" s="448"/>
      <c r="H3" s="448"/>
      <c r="I3" s="448"/>
      <c r="J3" s="39"/>
    </row>
    <row r="4" spans="1:10" ht="20.100000000000001" customHeight="1" x14ac:dyDescent="0.2">
      <c r="A4" s="449" t="s">
        <v>355</v>
      </c>
      <c r="B4" s="450"/>
      <c r="C4" s="450"/>
      <c r="D4" s="450"/>
      <c r="E4" s="450"/>
      <c r="F4" s="450"/>
      <c r="G4" s="450"/>
      <c r="H4" s="450"/>
      <c r="I4" s="451"/>
      <c r="J4" s="39"/>
    </row>
    <row r="5" spans="1:10" ht="20.100000000000001" customHeight="1" x14ac:dyDescent="0.2">
      <c r="A5" s="385" t="s">
        <v>0</v>
      </c>
      <c r="B5" s="386"/>
      <c r="C5" s="104" t="s">
        <v>1</v>
      </c>
      <c r="D5" s="104" t="s">
        <v>2</v>
      </c>
      <c r="E5" s="104" t="s">
        <v>3</v>
      </c>
      <c r="F5" s="104" t="s">
        <v>4</v>
      </c>
      <c r="G5" s="104" t="s">
        <v>5</v>
      </c>
      <c r="H5" s="389" t="s">
        <v>32</v>
      </c>
      <c r="I5" s="390"/>
      <c r="J5" s="39"/>
    </row>
    <row r="6" spans="1:10" ht="20.100000000000001" customHeight="1" x14ac:dyDescent="0.2">
      <c r="A6" s="387"/>
      <c r="B6" s="388"/>
      <c r="C6" s="104" t="s">
        <v>217</v>
      </c>
      <c r="D6" s="104" t="s">
        <v>218</v>
      </c>
      <c r="E6" s="104" t="s">
        <v>219</v>
      </c>
      <c r="F6" s="104" t="s">
        <v>220</v>
      </c>
      <c r="G6" s="104" t="s">
        <v>44</v>
      </c>
      <c r="H6" s="391"/>
      <c r="I6" s="392"/>
      <c r="J6" s="39"/>
    </row>
    <row r="7" spans="1:10" ht="20.100000000000001" customHeight="1" x14ac:dyDescent="0.2">
      <c r="A7" s="99">
        <v>1</v>
      </c>
      <c r="B7" s="93" t="s">
        <v>132</v>
      </c>
      <c r="C7" s="94">
        <v>599253.16460026137</v>
      </c>
      <c r="D7" s="94">
        <v>671066.28575684445</v>
      </c>
      <c r="E7" s="94">
        <v>858878.13076261873</v>
      </c>
      <c r="F7" s="94">
        <v>436067.99999999924</v>
      </c>
      <c r="G7" s="94">
        <f t="shared" ref="G7:G18" si="0">SUM(C7:F7)</f>
        <v>2565265.5811197236</v>
      </c>
      <c r="H7" s="118" t="s">
        <v>33</v>
      </c>
      <c r="I7" s="123">
        <v>1</v>
      </c>
      <c r="J7" s="39"/>
    </row>
    <row r="8" spans="1:10" ht="20.100000000000001" customHeight="1" x14ac:dyDescent="0.2">
      <c r="A8" s="98">
        <v>2</v>
      </c>
      <c r="B8" s="89" t="s">
        <v>7</v>
      </c>
      <c r="C8" s="90">
        <v>2523730.0938446196</v>
      </c>
      <c r="D8" s="90">
        <v>2983465.3578879526</v>
      </c>
      <c r="E8" s="90">
        <v>283863.84340896801</v>
      </c>
      <c r="F8" s="90">
        <v>525091.99999999988</v>
      </c>
      <c r="G8" s="90">
        <f t="shared" si="0"/>
        <v>6316151.2951415405</v>
      </c>
      <c r="H8" s="120" t="s">
        <v>34</v>
      </c>
      <c r="I8" s="124">
        <v>2</v>
      </c>
      <c r="J8" s="39"/>
    </row>
    <row r="9" spans="1:10" ht="20.100000000000001" customHeight="1" x14ac:dyDescent="0.2">
      <c r="A9" s="99">
        <v>3</v>
      </c>
      <c r="B9" s="93" t="s">
        <v>8</v>
      </c>
      <c r="C9" s="94">
        <v>0</v>
      </c>
      <c r="D9" s="94">
        <v>0</v>
      </c>
      <c r="E9" s="94">
        <v>0</v>
      </c>
      <c r="F9" s="94">
        <v>69164</v>
      </c>
      <c r="G9" s="94">
        <f t="shared" si="0"/>
        <v>69164</v>
      </c>
      <c r="H9" s="118" t="s">
        <v>35</v>
      </c>
      <c r="I9" s="123">
        <v>3</v>
      </c>
      <c r="J9" s="39"/>
    </row>
    <row r="10" spans="1:10" ht="20.100000000000001" customHeight="1" x14ac:dyDescent="0.2">
      <c r="A10" s="98">
        <v>4</v>
      </c>
      <c r="B10" s="89" t="s">
        <v>9</v>
      </c>
      <c r="C10" s="90">
        <v>102497.99999999999</v>
      </c>
      <c r="D10" s="90">
        <v>363683.59564602113</v>
      </c>
      <c r="E10" s="90">
        <v>383409.35679634428</v>
      </c>
      <c r="F10" s="90">
        <v>246270.33961704042</v>
      </c>
      <c r="G10" s="90">
        <f t="shared" si="0"/>
        <v>1095861.2920594059</v>
      </c>
      <c r="H10" s="120" t="s">
        <v>36</v>
      </c>
      <c r="I10" s="124">
        <v>4</v>
      </c>
      <c r="J10" s="39"/>
    </row>
    <row r="11" spans="1:10" ht="20.100000000000001" customHeight="1" x14ac:dyDescent="0.2">
      <c r="A11" s="99">
        <v>5</v>
      </c>
      <c r="B11" s="93" t="s">
        <v>10</v>
      </c>
      <c r="C11" s="94">
        <v>2225.16</v>
      </c>
      <c r="D11" s="94">
        <v>6057.15</v>
      </c>
      <c r="E11" s="94">
        <v>0</v>
      </c>
      <c r="F11" s="94">
        <v>0</v>
      </c>
      <c r="G11" s="94">
        <f t="shared" si="0"/>
        <v>8282.31</v>
      </c>
      <c r="H11" s="118" t="s">
        <v>37</v>
      </c>
      <c r="I11" s="123">
        <v>5</v>
      </c>
      <c r="J11" s="39"/>
    </row>
    <row r="12" spans="1:10" ht="20.100000000000001" customHeight="1" x14ac:dyDescent="0.2">
      <c r="A12" s="98">
        <v>6</v>
      </c>
      <c r="B12" s="89" t="s">
        <v>11</v>
      </c>
      <c r="C12" s="90">
        <v>0</v>
      </c>
      <c r="D12" s="90">
        <v>0</v>
      </c>
      <c r="E12" s="90">
        <v>0</v>
      </c>
      <c r="F12" s="90">
        <v>2755462.5</v>
      </c>
      <c r="G12" s="90">
        <f t="shared" si="0"/>
        <v>2755462.5</v>
      </c>
      <c r="H12" s="120" t="s">
        <v>38</v>
      </c>
      <c r="I12" s="124">
        <v>6</v>
      </c>
      <c r="J12" s="39"/>
    </row>
    <row r="13" spans="1:10" ht="20.100000000000001" customHeight="1" x14ac:dyDescent="0.2">
      <c r="A13" s="99">
        <v>7</v>
      </c>
      <c r="B13" s="93" t="s">
        <v>173</v>
      </c>
      <c r="C13" s="94">
        <v>270608.43614117597</v>
      </c>
      <c r="D13" s="94">
        <v>154323.10280348297</v>
      </c>
      <c r="E13" s="94">
        <v>104061</v>
      </c>
      <c r="F13" s="94">
        <v>28874</v>
      </c>
      <c r="G13" s="94">
        <f t="shared" si="0"/>
        <v>557866.53894465894</v>
      </c>
      <c r="H13" s="118" t="s">
        <v>39</v>
      </c>
      <c r="I13" s="123">
        <v>7</v>
      </c>
      <c r="J13" s="39"/>
    </row>
    <row r="14" spans="1:10" ht="20.100000000000001" customHeight="1" x14ac:dyDescent="0.2">
      <c r="A14" s="98">
        <v>8</v>
      </c>
      <c r="B14" s="89" t="s">
        <v>31</v>
      </c>
      <c r="C14" s="90">
        <v>365553.87852727826</v>
      </c>
      <c r="D14" s="90">
        <v>465295</v>
      </c>
      <c r="E14" s="90">
        <v>209466.99999999988</v>
      </c>
      <c r="F14" s="90">
        <v>179804</v>
      </c>
      <c r="G14" s="90">
        <f t="shared" si="0"/>
        <v>1220119.8785272781</v>
      </c>
      <c r="H14" s="120" t="s">
        <v>40</v>
      </c>
      <c r="I14" s="124">
        <v>8</v>
      </c>
      <c r="J14" s="39"/>
    </row>
    <row r="15" spans="1:10" ht="20.100000000000001" customHeight="1" x14ac:dyDescent="0.2">
      <c r="A15" s="99">
        <v>9</v>
      </c>
      <c r="B15" s="93" t="s">
        <v>12</v>
      </c>
      <c r="C15" s="94">
        <v>13402.15139442231</v>
      </c>
      <c r="D15" s="94">
        <v>38841.999999999993</v>
      </c>
      <c r="E15" s="94">
        <v>0</v>
      </c>
      <c r="F15" s="94">
        <v>0</v>
      </c>
      <c r="G15" s="94">
        <f t="shared" si="0"/>
        <v>52244.151394422304</v>
      </c>
      <c r="H15" s="118" t="s">
        <v>41</v>
      </c>
      <c r="I15" s="123">
        <v>9</v>
      </c>
      <c r="J15" s="39"/>
    </row>
    <row r="16" spans="1:10" ht="20.100000000000001" customHeight="1" x14ac:dyDescent="0.2">
      <c r="A16" s="98">
        <v>10</v>
      </c>
      <c r="B16" s="89" t="s">
        <v>13</v>
      </c>
      <c r="C16" s="90">
        <v>71681.902284738229</v>
      </c>
      <c r="D16" s="90">
        <v>278992.26989177155</v>
      </c>
      <c r="E16" s="90">
        <v>102633.07726638649</v>
      </c>
      <c r="F16" s="90">
        <v>0</v>
      </c>
      <c r="G16" s="90">
        <f t="shared" si="0"/>
        <v>453307.24944289622</v>
      </c>
      <c r="H16" s="120" t="s">
        <v>42</v>
      </c>
      <c r="I16" s="124">
        <v>10</v>
      </c>
      <c r="J16" s="39"/>
    </row>
    <row r="17" spans="1:10" ht="20.100000000000001" customHeight="1" x14ac:dyDescent="0.2">
      <c r="A17" s="99">
        <v>11</v>
      </c>
      <c r="B17" s="93" t="s">
        <v>14</v>
      </c>
      <c r="C17" s="94">
        <v>34261.885000000002</v>
      </c>
      <c r="D17" s="94">
        <v>36894</v>
      </c>
      <c r="E17" s="94">
        <v>42654</v>
      </c>
      <c r="F17" s="94">
        <v>0</v>
      </c>
      <c r="G17" s="94">
        <f t="shared" si="0"/>
        <v>113809.88500000001</v>
      </c>
      <c r="H17" s="118" t="s">
        <v>43</v>
      </c>
      <c r="I17" s="123">
        <v>11</v>
      </c>
      <c r="J17" s="39"/>
    </row>
    <row r="18" spans="1:10" ht="20.100000000000001" customHeight="1" x14ac:dyDescent="0.2">
      <c r="A18" s="397" t="s">
        <v>15</v>
      </c>
      <c r="B18" s="397"/>
      <c r="C18" s="145">
        <f>SUM(C7:C17)</f>
        <v>3983214.6717924955</v>
      </c>
      <c r="D18" s="145">
        <f>SUM(D7:D17)</f>
        <v>4998618.7619860722</v>
      </c>
      <c r="E18" s="145">
        <f>SUM(E7:E17)</f>
        <v>1984966.4082343176</v>
      </c>
      <c r="F18" s="145">
        <f>SUM(F7:F17)</f>
        <v>4240734.83961704</v>
      </c>
      <c r="G18" s="145">
        <f t="shared" si="0"/>
        <v>15207534.681629924</v>
      </c>
      <c r="H18" s="396" t="s">
        <v>44</v>
      </c>
      <c r="I18" s="396"/>
      <c r="J18" s="39"/>
    </row>
    <row r="19" spans="1:10" ht="20.100000000000001" customHeight="1" x14ac:dyDescent="0.35">
      <c r="A19" s="444" t="s">
        <v>221</v>
      </c>
      <c r="B19" s="445"/>
      <c r="C19" s="445"/>
      <c r="D19" s="445"/>
      <c r="E19" s="445"/>
      <c r="F19" s="445"/>
      <c r="G19" s="445"/>
      <c r="H19" s="445"/>
      <c r="I19" s="446"/>
      <c r="J19" s="39"/>
    </row>
    <row r="20" spans="1:10" x14ac:dyDescent="0.2">
      <c r="A20" s="110"/>
      <c r="B20" s="15"/>
      <c r="C20" s="15"/>
      <c r="D20" s="15"/>
      <c r="E20" s="15"/>
      <c r="F20" s="15"/>
      <c r="G20" s="15"/>
      <c r="H20" s="15"/>
      <c r="I20" s="110"/>
    </row>
  </sheetData>
  <mergeCells count="10">
    <mergeCell ref="A19:I19"/>
    <mergeCell ref="A5:B6"/>
    <mergeCell ref="H5:I6"/>
    <mergeCell ref="A2:I2"/>
    <mergeCell ref="A1:E1"/>
    <mergeCell ref="F1:I1"/>
    <mergeCell ref="A18:B18"/>
    <mergeCell ref="H18:I18"/>
    <mergeCell ref="A3:I3"/>
    <mergeCell ref="A4:I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0"/>
  <sheetViews>
    <sheetView topLeftCell="A6" workbookViewId="0">
      <selection activeCell="A19" sqref="A19:I19"/>
    </sheetView>
  </sheetViews>
  <sheetFormatPr defaultRowHeight="14.25" x14ac:dyDescent="0.2"/>
  <cols>
    <col min="1" max="1" width="4.625" customWidth="1"/>
    <col min="2" max="2" width="25.625" customWidth="1"/>
    <col min="3" max="7" width="18.125" customWidth="1"/>
    <col min="8" max="8" width="51.375" bestFit="1" customWidth="1"/>
    <col min="9" max="9" width="4.625" customWidth="1"/>
  </cols>
  <sheetData>
    <row r="1" spans="1:10" s="114" customFormat="1" ht="20.100000000000001" customHeight="1" x14ac:dyDescent="0.2">
      <c r="A1" s="408" t="s">
        <v>28</v>
      </c>
      <c r="B1" s="409"/>
      <c r="C1" s="409"/>
      <c r="D1" s="409"/>
      <c r="E1" s="410"/>
      <c r="F1" s="405" t="s">
        <v>261</v>
      </c>
      <c r="G1" s="406"/>
      <c r="H1" s="406"/>
      <c r="I1" s="407"/>
      <c r="J1" s="113"/>
    </row>
    <row r="2" spans="1:10" ht="20.100000000000001" customHeight="1" x14ac:dyDescent="0.2">
      <c r="A2" s="427" t="s">
        <v>128</v>
      </c>
      <c r="B2" s="428"/>
      <c r="C2" s="428"/>
      <c r="D2" s="428"/>
      <c r="E2" s="428"/>
      <c r="F2" s="428"/>
      <c r="G2" s="428"/>
      <c r="H2" s="428"/>
      <c r="I2" s="429"/>
      <c r="J2" s="15"/>
    </row>
    <row r="3" spans="1:10" ht="20.100000000000001" customHeight="1" x14ac:dyDescent="0.2">
      <c r="A3" s="418" t="s">
        <v>248</v>
      </c>
      <c r="B3" s="419"/>
      <c r="C3" s="419"/>
      <c r="D3" s="419"/>
      <c r="E3" s="419"/>
      <c r="F3" s="419"/>
      <c r="G3" s="419"/>
      <c r="H3" s="419"/>
      <c r="I3" s="420"/>
      <c r="J3" s="15"/>
    </row>
    <row r="4" spans="1:10" s="109" customFormat="1" ht="20.100000000000001" customHeight="1" x14ac:dyDescent="0.2">
      <c r="A4" s="452" t="s">
        <v>273</v>
      </c>
      <c r="B4" s="453"/>
      <c r="C4" s="453"/>
      <c r="D4" s="453"/>
      <c r="E4" s="453"/>
      <c r="F4" s="453"/>
      <c r="G4" s="453"/>
      <c r="H4" s="453"/>
      <c r="I4" s="454"/>
      <c r="J4" s="108"/>
    </row>
    <row r="5" spans="1:10" ht="20.100000000000001" customHeight="1" x14ac:dyDescent="0.2">
      <c r="A5" s="385" t="s">
        <v>0</v>
      </c>
      <c r="B5" s="386"/>
      <c r="C5" s="104" t="s">
        <v>1</v>
      </c>
      <c r="D5" s="104" t="s">
        <v>2</v>
      </c>
      <c r="E5" s="104" t="s">
        <v>3</v>
      </c>
      <c r="F5" s="104" t="s">
        <v>4</v>
      </c>
      <c r="G5" s="104" t="s">
        <v>5</v>
      </c>
      <c r="H5" s="389" t="s">
        <v>32</v>
      </c>
      <c r="I5" s="390"/>
      <c r="J5" s="15"/>
    </row>
    <row r="6" spans="1:10" ht="20.100000000000001" customHeight="1" x14ac:dyDescent="0.2">
      <c r="A6" s="387"/>
      <c r="B6" s="388"/>
      <c r="C6" s="104" t="s">
        <v>217</v>
      </c>
      <c r="D6" s="104" t="s">
        <v>218</v>
      </c>
      <c r="E6" s="104" t="s">
        <v>219</v>
      </c>
      <c r="F6" s="104" t="s">
        <v>220</v>
      </c>
      <c r="G6" s="104" t="s">
        <v>44</v>
      </c>
      <c r="H6" s="391"/>
      <c r="I6" s="392"/>
      <c r="J6" s="15"/>
    </row>
    <row r="7" spans="1:10" ht="20.100000000000001" customHeight="1" x14ac:dyDescent="0.2">
      <c r="A7" s="92">
        <v>1</v>
      </c>
      <c r="B7" s="93" t="s">
        <v>132</v>
      </c>
      <c r="C7" s="97">
        <v>684150.23210461088</v>
      </c>
      <c r="D7" s="97">
        <v>878729.76564518758</v>
      </c>
      <c r="E7" s="97">
        <v>1131195.0389724071</v>
      </c>
      <c r="F7" s="97">
        <v>578546.9999999993</v>
      </c>
      <c r="G7" s="97">
        <f t="shared" ref="G7:G18" si="0">SUM(C7:F7)</f>
        <v>3272622.0367222046</v>
      </c>
      <c r="H7" s="118" t="s">
        <v>33</v>
      </c>
      <c r="I7" s="119">
        <v>1</v>
      </c>
      <c r="J7" s="15"/>
    </row>
    <row r="8" spans="1:10" ht="20.100000000000001" customHeight="1" x14ac:dyDescent="0.2">
      <c r="A8" s="88">
        <v>2</v>
      </c>
      <c r="B8" s="89" t="s">
        <v>7</v>
      </c>
      <c r="C8" s="96">
        <v>2980086.0938446186</v>
      </c>
      <c r="D8" s="96">
        <v>3441267.4086308442</v>
      </c>
      <c r="E8" s="96">
        <v>343930.91438141908</v>
      </c>
      <c r="F8" s="96">
        <v>610525.99999999988</v>
      </c>
      <c r="G8" s="96">
        <f t="shared" si="0"/>
        <v>7375810.4168568822</v>
      </c>
      <c r="H8" s="120" t="s">
        <v>34</v>
      </c>
      <c r="I8" s="121">
        <v>2</v>
      </c>
      <c r="J8" s="15"/>
    </row>
    <row r="9" spans="1:10" ht="20.100000000000001" customHeight="1" x14ac:dyDescent="0.2">
      <c r="A9" s="92">
        <v>3</v>
      </c>
      <c r="B9" s="93" t="s">
        <v>8</v>
      </c>
      <c r="C9" s="97">
        <v>0</v>
      </c>
      <c r="D9" s="97">
        <v>0</v>
      </c>
      <c r="E9" s="97">
        <v>0</v>
      </c>
      <c r="F9" s="97">
        <v>87087</v>
      </c>
      <c r="G9" s="97">
        <f t="shared" si="0"/>
        <v>87087</v>
      </c>
      <c r="H9" s="118" t="s">
        <v>35</v>
      </c>
      <c r="I9" s="119">
        <v>3</v>
      </c>
      <c r="J9" s="15"/>
    </row>
    <row r="10" spans="1:10" ht="20.100000000000001" customHeight="1" x14ac:dyDescent="0.2">
      <c r="A10" s="88">
        <v>4</v>
      </c>
      <c r="B10" s="89" t="s">
        <v>9</v>
      </c>
      <c r="C10" s="96">
        <v>116514.96363636362</v>
      </c>
      <c r="D10" s="96">
        <v>444233.59564602113</v>
      </c>
      <c r="E10" s="96">
        <v>491437.29265739286</v>
      </c>
      <c r="F10" s="96">
        <v>314335.11195411743</v>
      </c>
      <c r="G10" s="96">
        <f t="shared" si="0"/>
        <v>1366520.963893895</v>
      </c>
      <c r="H10" s="120" t="s">
        <v>36</v>
      </c>
      <c r="I10" s="121">
        <v>4</v>
      </c>
      <c r="J10" s="15"/>
    </row>
    <row r="11" spans="1:10" ht="20.100000000000001" customHeight="1" x14ac:dyDescent="0.2">
      <c r="A11" s="92">
        <v>5</v>
      </c>
      <c r="B11" s="93" t="s">
        <v>10</v>
      </c>
      <c r="C11" s="97">
        <v>2467.08</v>
      </c>
      <c r="D11" s="97">
        <v>6916.15</v>
      </c>
      <c r="E11" s="97">
        <v>0</v>
      </c>
      <c r="F11" s="97">
        <v>0</v>
      </c>
      <c r="G11" s="97">
        <f t="shared" si="0"/>
        <v>9383.23</v>
      </c>
      <c r="H11" s="118" t="s">
        <v>37</v>
      </c>
      <c r="I11" s="119">
        <v>5</v>
      </c>
      <c r="J11" s="15"/>
    </row>
    <row r="12" spans="1:10" ht="20.100000000000001" customHeight="1" x14ac:dyDescent="0.2">
      <c r="A12" s="88">
        <v>6</v>
      </c>
      <c r="B12" s="89" t="s">
        <v>11</v>
      </c>
      <c r="C12" s="96">
        <v>0</v>
      </c>
      <c r="D12" s="96">
        <v>0</v>
      </c>
      <c r="E12" s="96">
        <v>0</v>
      </c>
      <c r="F12" s="96">
        <v>3703768.5</v>
      </c>
      <c r="G12" s="96">
        <f t="shared" si="0"/>
        <v>3703768.5</v>
      </c>
      <c r="H12" s="120" t="s">
        <v>38</v>
      </c>
      <c r="I12" s="121">
        <v>6</v>
      </c>
      <c r="J12" s="15"/>
    </row>
    <row r="13" spans="1:10" ht="20.100000000000001" customHeight="1" x14ac:dyDescent="0.2">
      <c r="A13" s="92">
        <v>7</v>
      </c>
      <c r="B13" s="93" t="s">
        <v>173</v>
      </c>
      <c r="C13" s="97">
        <v>298088.43614117597</v>
      </c>
      <c r="D13" s="97">
        <v>173203.10280348297</v>
      </c>
      <c r="E13" s="97">
        <v>120627</v>
      </c>
      <c r="F13" s="97">
        <v>35497.400536298112</v>
      </c>
      <c r="G13" s="97">
        <f t="shared" si="0"/>
        <v>627415.93948095711</v>
      </c>
      <c r="H13" s="118" t="s">
        <v>39</v>
      </c>
      <c r="I13" s="119">
        <v>7</v>
      </c>
      <c r="J13" s="15"/>
    </row>
    <row r="14" spans="1:10" ht="20.100000000000001" customHeight="1" x14ac:dyDescent="0.2">
      <c r="A14" s="88">
        <v>8</v>
      </c>
      <c r="B14" s="89" t="s">
        <v>31</v>
      </c>
      <c r="C14" s="96">
        <v>431742.8785272782</v>
      </c>
      <c r="D14" s="96">
        <v>542366</v>
      </c>
      <c r="E14" s="96">
        <v>255469.79477414198</v>
      </c>
      <c r="F14" s="96">
        <v>235297</v>
      </c>
      <c r="G14" s="96">
        <f t="shared" si="0"/>
        <v>1464875.6733014202</v>
      </c>
      <c r="H14" s="120" t="s">
        <v>40</v>
      </c>
      <c r="I14" s="121">
        <v>8</v>
      </c>
      <c r="J14" s="15"/>
    </row>
    <row r="15" spans="1:10" ht="20.100000000000001" customHeight="1" x14ac:dyDescent="0.2">
      <c r="A15" s="92">
        <v>9</v>
      </c>
      <c r="B15" s="93" t="s">
        <v>12</v>
      </c>
      <c r="C15" s="97">
        <v>14482.15139442231</v>
      </c>
      <c r="D15" s="97">
        <v>45382.999999999993</v>
      </c>
      <c r="E15" s="97">
        <v>0</v>
      </c>
      <c r="F15" s="97">
        <v>0</v>
      </c>
      <c r="G15" s="97">
        <f t="shared" si="0"/>
        <v>59865.151394422304</v>
      </c>
      <c r="H15" s="118" t="s">
        <v>41</v>
      </c>
      <c r="I15" s="119">
        <v>9</v>
      </c>
      <c r="J15" s="15"/>
    </row>
    <row r="16" spans="1:10" ht="20.100000000000001" customHeight="1" x14ac:dyDescent="0.2">
      <c r="A16" s="88">
        <v>10</v>
      </c>
      <c r="B16" s="89" t="s">
        <v>13</v>
      </c>
      <c r="C16" s="96">
        <v>86274.902284738229</v>
      </c>
      <c r="D16" s="96">
        <v>330266.28433190554</v>
      </c>
      <c r="E16" s="96">
        <v>124980.07726638649</v>
      </c>
      <c r="F16" s="96">
        <v>0</v>
      </c>
      <c r="G16" s="96">
        <f t="shared" si="0"/>
        <v>541521.26388303027</v>
      </c>
      <c r="H16" s="120" t="s">
        <v>42</v>
      </c>
      <c r="I16" s="121">
        <v>10</v>
      </c>
      <c r="J16" s="15"/>
    </row>
    <row r="17" spans="1:10" ht="20.100000000000001" customHeight="1" x14ac:dyDescent="0.2">
      <c r="A17" s="92">
        <v>11</v>
      </c>
      <c r="B17" s="93" t="s">
        <v>14</v>
      </c>
      <c r="C17" s="97">
        <v>37154.637866004967</v>
      </c>
      <c r="D17" s="97">
        <v>40413</v>
      </c>
      <c r="E17" s="97">
        <v>49562</v>
      </c>
      <c r="F17" s="97">
        <v>0</v>
      </c>
      <c r="G17" s="97">
        <f t="shared" si="0"/>
        <v>127129.63786600497</v>
      </c>
      <c r="H17" s="118" t="s">
        <v>43</v>
      </c>
      <c r="I17" s="119">
        <v>11</v>
      </c>
      <c r="J17" s="15"/>
    </row>
    <row r="18" spans="1:10" ht="20.100000000000001" customHeight="1" x14ac:dyDescent="0.2">
      <c r="A18" s="397" t="s">
        <v>15</v>
      </c>
      <c r="B18" s="397"/>
      <c r="C18" s="145">
        <f>SUM(C7:C17)</f>
        <v>4650961.3757992135</v>
      </c>
      <c r="D18" s="145">
        <f>SUM(D7:D17)</f>
        <v>5902778.3070574412</v>
      </c>
      <c r="E18" s="145">
        <f>SUM(E7:E17)</f>
        <v>2517202.1180517478</v>
      </c>
      <c r="F18" s="145">
        <f>SUM(F7:F17)</f>
        <v>5565058.0124904141</v>
      </c>
      <c r="G18" s="145">
        <f t="shared" si="0"/>
        <v>18635999.813398816</v>
      </c>
      <c r="H18" s="396" t="s">
        <v>44</v>
      </c>
      <c r="I18" s="396"/>
      <c r="J18" s="15"/>
    </row>
    <row r="19" spans="1:10" ht="20.100000000000001" customHeight="1" x14ac:dyDescent="0.35">
      <c r="A19" s="393" t="s">
        <v>359</v>
      </c>
      <c r="B19" s="394"/>
      <c r="C19" s="394"/>
      <c r="D19" s="394"/>
      <c r="E19" s="394"/>
      <c r="F19" s="394"/>
      <c r="G19" s="394"/>
      <c r="H19" s="394"/>
      <c r="I19" s="395"/>
      <c r="J19" s="15"/>
    </row>
    <row r="20" spans="1:10" ht="20.100000000000001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</row>
  </sheetData>
  <mergeCells count="10">
    <mergeCell ref="A2:I2"/>
    <mergeCell ref="A3:I3"/>
    <mergeCell ref="F1:I1"/>
    <mergeCell ref="A1:E1"/>
    <mergeCell ref="A19:I19"/>
    <mergeCell ref="A5:B6"/>
    <mergeCell ref="H5:I6"/>
    <mergeCell ref="A18:B18"/>
    <mergeCell ref="H18:I18"/>
    <mergeCell ref="A4:I4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0"/>
  <sheetViews>
    <sheetView topLeftCell="A4" workbookViewId="0">
      <selection activeCell="A19" sqref="A19:I19"/>
    </sheetView>
  </sheetViews>
  <sheetFormatPr defaultRowHeight="14.25" x14ac:dyDescent="0.2"/>
  <cols>
    <col min="1" max="1" width="4.375" style="111" customWidth="1"/>
    <col min="2" max="2" width="26.5" bestFit="1" customWidth="1"/>
    <col min="3" max="7" width="18.125" customWidth="1"/>
    <col min="8" max="8" width="25.625" customWidth="1"/>
    <col min="9" max="9" width="4.25" customWidth="1"/>
  </cols>
  <sheetData>
    <row r="1" spans="1:10" s="114" customFormat="1" ht="20.100000000000001" customHeight="1" x14ac:dyDescent="0.2">
      <c r="A1" s="408" t="s">
        <v>29</v>
      </c>
      <c r="B1" s="409"/>
      <c r="C1" s="409"/>
      <c r="D1" s="409"/>
      <c r="E1" s="410"/>
      <c r="F1" s="405" t="s">
        <v>262</v>
      </c>
      <c r="G1" s="406"/>
      <c r="H1" s="406"/>
      <c r="I1" s="407"/>
      <c r="J1" s="148"/>
    </row>
    <row r="2" spans="1:10" ht="20.100000000000001" customHeight="1" x14ac:dyDescent="0.2">
      <c r="A2" s="427" t="s">
        <v>127</v>
      </c>
      <c r="B2" s="428"/>
      <c r="C2" s="428"/>
      <c r="D2" s="428"/>
      <c r="E2" s="428"/>
      <c r="F2" s="428"/>
      <c r="G2" s="428"/>
      <c r="H2" s="428"/>
      <c r="I2" s="429"/>
      <c r="J2" s="15"/>
    </row>
    <row r="3" spans="1:10" ht="20.100000000000001" customHeight="1" x14ac:dyDescent="0.2">
      <c r="A3" s="417" t="s">
        <v>247</v>
      </c>
      <c r="B3" s="417"/>
      <c r="C3" s="417"/>
      <c r="D3" s="417"/>
      <c r="E3" s="417"/>
      <c r="F3" s="417"/>
      <c r="G3" s="417"/>
      <c r="H3" s="417"/>
      <c r="I3" s="417"/>
      <c r="J3" s="15"/>
    </row>
    <row r="4" spans="1:10" s="243" customFormat="1" ht="20.100000000000001" customHeight="1" x14ac:dyDescent="0.2">
      <c r="A4" s="455" t="s">
        <v>354</v>
      </c>
      <c r="B4" s="455"/>
      <c r="C4" s="455"/>
      <c r="D4" s="455"/>
      <c r="E4" s="455"/>
      <c r="F4" s="455"/>
      <c r="G4" s="455"/>
      <c r="H4" s="455"/>
      <c r="I4" s="455"/>
    </row>
    <row r="5" spans="1:10" ht="20.100000000000001" customHeight="1" x14ac:dyDescent="0.2">
      <c r="A5" s="424" t="s">
        <v>0</v>
      </c>
      <c r="B5" s="424"/>
      <c r="C5" s="104" t="s">
        <v>1</v>
      </c>
      <c r="D5" s="104" t="s">
        <v>2</v>
      </c>
      <c r="E5" s="104" t="s">
        <v>3</v>
      </c>
      <c r="F5" s="104" t="s">
        <v>4</v>
      </c>
      <c r="G5" s="104" t="s">
        <v>5</v>
      </c>
      <c r="H5" s="396" t="s">
        <v>32</v>
      </c>
      <c r="I5" s="396"/>
      <c r="J5" s="15"/>
    </row>
    <row r="6" spans="1:10" ht="20.100000000000001" customHeight="1" x14ac:dyDescent="0.2">
      <c r="A6" s="424"/>
      <c r="B6" s="424"/>
      <c r="C6" s="104" t="s">
        <v>217</v>
      </c>
      <c r="D6" s="104" t="s">
        <v>218</v>
      </c>
      <c r="E6" s="104" t="s">
        <v>219</v>
      </c>
      <c r="F6" s="104" t="s">
        <v>220</v>
      </c>
      <c r="G6" s="104" t="s">
        <v>44</v>
      </c>
      <c r="H6" s="396"/>
      <c r="I6" s="396"/>
      <c r="J6" s="15"/>
    </row>
    <row r="7" spans="1:10" ht="20.100000000000001" customHeight="1" x14ac:dyDescent="0.2">
      <c r="A7" s="99">
        <v>1</v>
      </c>
      <c r="B7" s="93" t="s">
        <v>132</v>
      </c>
      <c r="C7" s="97">
        <v>84897.067504349572</v>
      </c>
      <c r="D7" s="97">
        <v>207663.47988834319</v>
      </c>
      <c r="E7" s="97">
        <v>272316.9082097885</v>
      </c>
      <c r="F7" s="97">
        <v>142479</v>
      </c>
      <c r="G7" s="97">
        <f t="shared" ref="G7:G18" si="0">SUM(C7:F7)</f>
        <v>707356.45560248126</v>
      </c>
      <c r="H7" s="118" t="s">
        <v>33</v>
      </c>
      <c r="I7" s="119">
        <v>1</v>
      </c>
      <c r="J7" s="15"/>
    </row>
    <row r="8" spans="1:10" ht="20.100000000000001" customHeight="1" x14ac:dyDescent="0.2">
      <c r="A8" s="98">
        <v>2</v>
      </c>
      <c r="B8" s="89" t="s">
        <v>7</v>
      </c>
      <c r="C8" s="96">
        <v>456355.99999999895</v>
      </c>
      <c r="D8" s="96">
        <v>457802.05074289168</v>
      </c>
      <c r="E8" s="96">
        <v>60067.07097245106</v>
      </c>
      <c r="F8" s="96">
        <v>85434</v>
      </c>
      <c r="G8" s="96">
        <f t="shared" si="0"/>
        <v>1059659.1217153417</v>
      </c>
      <c r="H8" s="120" t="s">
        <v>34</v>
      </c>
      <c r="I8" s="121">
        <v>2</v>
      </c>
      <c r="J8" s="15"/>
    </row>
    <row r="9" spans="1:10" ht="20.100000000000001" customHeight="1" x14ac:dyDescent="0.2">
      <c r="A9" s="99">
        <v>3</v>
      </c>
      <c r="B9" s="93" t="s">
        <v>8</v>
      </c>
      <c r="C9" s="97">
        <v>0</v>
      </c>
      <c r="D9" s="97">
        <v>0</v>
      </c>
      <c r="E9" s="97">
        <v>0</v>
      </c>
      <c r="F9" s="97">
        <v>17923</v>
      </c>
      <c r="G9" s="97">
        <f t="shared" si="0"/>
        <v>17923</v>
      </c>
      <c r="H9" s="118" t="s">
        <v>35</v>
      </c>
      <c r="I9" s="119">
        <v>3</v>
      </c>
      <c r="J9" s="15"/>
    </row>
    <row r="10" spans="1:10" ht="20.100000000000001" customHeight="1" x14ac:dyDescent="0.2">
      <c r="A10" s="98">
        <v>4</v>
      </c>
      <c r="B10" s="89" t="s">
        <v>9</v>
      </c>
      <c r="C10" s="96">
        <v>14016.963636363636</v>
      </c>
      <c r="D10" s="96">
        <v>80550.000000000015</v>
      </c>
      <c r="E10" s="96">
        <v>108027.93586104858</v>
      </c>
      <c r="F10" s="96">
        <v>68064.772337077011</v>
      </c>
      <c r="G10" s="96">
        <f t="shared" si="0"/>
        <v>270659.67183448921</v>
      </c>
      <c r="H10" s="120" t="s">
        <v>36</v>
      </c>
      <c r="I10" s="121">
        <v>4</v>
      </c>
      <c r="J10" s="15"/>
    </row>
    <row r="11" spans="1:10" ht="20.100000000000001" customHeight="1" x14ac:dyDescent="0.2">
      <c r="A11" s="99">
        <v>5</v>
      </c>
      <c r="B11" s="93" t="s">
        <v>10</v>
      </c>
      <c r="C11" s="97">
        <v>241.92000000000002</v>
      </c>
      <c r="D11" s="97">
        <v>859</v>
      </c>
      <c r="E11" s="97">
        <v>0</v>
      </c>
      <c r="F11" s="97">
        <v>0</v>
      </c>
      <c r="G11" s="97">
        <f t="shared" si="0"/>
        <v>1100.92</v>
      </c>
      <c r="H11" s="118" t="s">
        <v>37</v>
      </c>
      <c r="I11" s="119">
        <v>5</v>
      </c>
      <c r="J11" s="15"/>
    </row>
    <row r="12" spans="1:10" ht="20.100000000000001" customHeight="1" x14ac:dyDescent="0.2">
      <c r="A12" s="98">
        <v>6</v>
      </c>
      <c r="B12" s="89" t="s">
        <v>11</v>
      </c>
      <c r="C12" s="96">
        <v>0</v>
      </c>
      <c r="D12" s="96">
        <v>0</v>
      </c>
      <c r="E12" s="96">
        <v>0</v>
      </c>
      <c r="F12" s="96">
        <v>948305.99999999988</v>
      </c>
      <c r="G12" s="96">
        <f t="shared" si="0"/>
        <v>948305.99999999988</v>
      </c>
      <c r="H12" s="120" t="s">
        <v>38</v>
      </c>
      <c r="I12" s="121">
        <v>6</v>
      </c>
      <c r="J12" s="15"/>
    </row>
    <row r="13" spans="1:10" ht="20.100000000000001" customHeight="1" x14ac:dyDescent="0.2">
      <c r="A13" s="99">
        <v>7</v>
      </c>
      <c r="B13" s="93" t="s">
        <v>173</v>
      </c>
      <c r="C13" s="97">
        <v>27480.000000000007</v>
      </c>
      <c r="D13" s="97">
        <v>18879.999999999996</v>
      </c>
      <c r="E13" s="97">
        <v>16566</v>
      </c>
      <c r="F13" s="97">
        <v>6623.4005362981134</v>
      </c>
      <c r="G13" s="97">
        <f t="shared" si="0"/>
        <v>69549.400536298112</v>
      </c>
      <c r="H13" s="118" t="s">
        <v>39</v>
      </c>
      <c r="I13" s="119">
        <v>7</v>
      </c>
      <c r="J13" s="15"/>
    </row>
    <row r="14" spans="1:10" ht="20.100000000000001" customHeight="1" x14ac:dyDescent="0.2">
      <c r="A14" s="98">
        <v>8</v>
      </c>
      <c r="B14" s="89" t="s">
        <v>31</v>
      </c>
      <c r="C14" s="96">
        <v>66188.999999999971</v>
      </c>
      <c r="D14" s="96">
        <v>77071.000000000015</v>
      </c>
      <c r="E14" s="96">
        <v>46002.794774142079</v>
      </c>
      <c r="F14" s="96">
        <v>55492.999999999985</v>
      </c>
      <c r="G14" s="96">
        <f t="shared" si="0"/>
        <v>244755.79477414209</v>
      </c>
      <c r="H14" s="120" t="s">
        <v>40</v>
      </c>
      <c r="I14" s="121">
        <v>8</v>
      </c>
      <c r="J14" s="15"/>
    </row>
    <row r="15" spans="1:10" ht="20.100000000000001" customHeight="1" x14ac:dyDescent="0.2">
      <c r="A15" s="99">
        <v>9</v>
      </c>
      <c r="B15" s="93" t="s">
        <v>12</v>
      </c>
      <c r="C15" s="97">
        <v>1080</v>
      </c>
      <c r="D15" s="97">
        <v>6541</v>
      </c>
      <c r="E15" s="97">
        <v>0</v>
      </c>
      <c r="F15" s="97">
        <v>0</v>
      </c>
      <c r="G15" s="97">
        <f t="shared" si="0"/>
        <v>7621</v>
      </c>
      <c r="H15" s="118" t="s">
        <v>41</v>
      </c>
      <c r="I15" s="119">
        <v>9</v>
      </c>
      <c r="J15" s="15"/>
    </row>
    <row r="16" spans="1:10" ht="20.100000000000001" customHeight="1" x14ac:dyDescent="0.2">
      <c r="A16" s="98">
        <v>10</v>
      </c>
      <c r="B16" s="89" t="s">
        <v>13</v>
      </c>
      <c r="C16" s="96">
        <v>14593</v>
      </c>
      <c r="D16" s="96">
        <v>51274.014440134022</v>
      </c>
      <c r="E16" s="96">
        <v>22347</v>
      </c>
      <c r="F16" s="96">
        <v>0</v>
      </c>
      <c r="G16" s="96">
        <f t="shared" si="0"/>
        <v>88214.014440134022</v>
      </c>
      <c r="H16" s="120" t="s">
        <v>42</v>
      </c>
      <c r="I16" s="121">
        <v>10</v>
      </c>
      <c r="J16" s="15"/>
    </row>
    <row r="17" spans="1:10" ht="20.100000000000001" customHeight="1" x14ac:dyDescent="0.2">
      <c r="A17" s="99">
        <v>11</v>
      </c>
      <c r="B17" s="93" t="s">
        <v>14</v>
      </c>
      <c r="C17" s="97">
        <v>2892.7528660049625</v>
      </c>
      <c r="D17" s="97">
        <v>3519</v>
      </c>
      <c r="E17" s="97">
        <v>6907.9999999999991</v>
      </c>
      <c r="F17" s="97">
        <v>0</v>
      </c>
      <c r="G17" s="97">
        <f t="shared" si="0"/>
        <v>13319.752866004961</v>
      </c>
      <c r="H17" s="118" t="s">
        <v>43</v>
      </c>
      <c r="I17" s="119">
        <v>11</v>
      </c>
      <c r="J17" s="15"/>
    </row>
    <row r="18" spans="1:10" ht="20.100000000000001" customHeight="1" x14ac:dyDescent="0.2">
      <c r="A18" s="397" t="s">
        <v>15</v>
      </c>
      <c r="B18" s="397"/>
      <c r="C18" s="145">
        <f>SUM(C7:C17)</f>
        <v>667746.70400671707</v>
      </c>
      <c r="D18" s="145">
        <f>SUM(D7:D17)</f>
        <v>904159.54507136892</v>
      </c>
      <c r="E18" s="145">
        <f>SUM(E7:E17)</f>
        <v>532235.70981743024</v>
      </c>
      <c r="F18" s="145">
        <f>SUM(F7:F17)</f>
        <v>1324323.172873375</v>
      </c>
      <c r="G18" s="145">
        <f t="shared" si="0"/>
        <v>3428465.1317688916</v>
      </c>
      <c r="H18" s="396" t="s">
        <v>44</v>
      </c>
      <c r="I18" s="396"/>
      <c r="J18" s="15"/>
    </row>
    <row r="19" spans="1:10" ht="20.100000000000001" customHeight="1" x14ac:dyDescent="0.35">
      <c r="A19" s="433" t="s">
        <v>359</v>
      </c>
      <c r="B19" s="433"/>
      <c r="C19" s="433"/>
      <c r="D19" s="433"/>
      <c r="E19" s="433"/>
      <c r="F19" s="433"/>
      <c r="G19" s="433"/>
      <c r="H19" s="433"/>
      <c r="I19" s="433"/>
      <c r="J19" s="15"/>
    </row>
    <row r="20" spans="1:10" x14ac:dyDescent="0.2">
      <c r="A20" s="110"/>
      <c r="B20" s="15"/>
      <c r="C20" s="15"/>
      <c r="D20" s="15"/>
      <c r="E20" s="15"/>
      <c r="F20" s="15"/>
      <c r="G20" s="15"/>
      <c r="H20" s="15"/>
      <c r="I20" s="15"/>
      <c r="J20" s="15"/>
    </row>
  </sheetData>
  <mergeCells count="10">
    <mergeCell ref="A4:I4"/>
    <mergeCell ref="F1:I1"/>
    <mergeCell ref="A1:E1"/>
    <mergeCell ref="A3:I3"/>
    <mergeCell ref="A2:I2"/>
    <mergeCell ref="A19:I19"/>
    <mergeCell ref="A18:B18"/>
    <mergeCell ref="H18:I18"/>
    <mergeCell ref="A5:B6"/>
    <mergeCell ref="H5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0"/>
  <sheetViews>
    <sheetView workbookViewId="0">
      <selection activeCell="A18" sqref="A18:G18"/>
    </sheetView>
  </sheetViews>
  <sheetFormatPr defaultRowHeight="14.25" x14ac:dyDescent="0.2"/>
  <cols>
    <col min="1" max="1" width="2.875" style="111" bestFit="1" customWidth="1"/>
    <col min="2" max="2" width="26.5" bestFit="1" customWidth="1"/>
    <col min="3" max="5" width="12.625" customWidth="1"/>
    <col min="6" max="6" width="25.625" customWidth="1"/>
    <col min="7" max="7" width="3.375" bestFit="1" customWidth="1"/>
  </cols>
  <sheetData>
    <row r="1" spans="1:9" s="114" customFormat="1" ht="20.100000000000001" customHeight="1" x14ac:dyDescent="0.2">
      <c r="A1" s="408" t="s">
        <v>94</v>
      </c>
      <c r="B1" s="409"/>
      <c r="C1" s="410"/>
      <c r="D1" s="405" t="s">
        <v>263</v>
      </c>
      <c r="E1" s="406"/>
      <c r="F1" s="406"/>
      <c r="G1" s="407"/>
      <c r="H1" s="113"/>
      <c r="I1" s="113"/>
    </row>
    <row r="2" spans="1:9" ht="20.100000000000001" customHeight="1" x14ac:dyDescent="0.2">
      <c r="A2" s="418" t="s">
        <v>129</v>
      </c>
      <c r="B2" s="419"/>
      <c r="C2" s="419"/>
      <c r="D2" s="419"/>
      <c r="E2" s="419"/>
      <c r="F2" s="419"/>
      <c r="G2" s="420"/>
      <c r="H2" s="15"/>
      <c r="I2" s="15"/>
    </row>
    <row r="3" spans="1:9" ht="20.100000000000001" customHeight="1" x14ac:dyDescent="0.2">
      <c r="A3" s="456" t="s">
        <v>264</v>
      </c>
      <c r="B3" s="457"/>
      <c r="C3" s="457"/>
      <c r="D3" s="457"/>
      <c r="E3" s="457"/>
      <c r="F3" s="457"/>
      <c r="G3" s="458"/>
      <c r="H3" s="15"/>
      <c r="I3" s="15"/>
    </row>
    <row r="4" spans="1:9" s="114" customFormat="1" ht="20.100000000000001" customHeight="1" x14ac:dyDescent="0.2">
      <c r="A4" s="460" t="s">
        <v>354</v>
      </c>
      <c r="B4" s="461"/>
      <c r="C4" s="461"/>
      <c r="D4" s="461"/>
      <c r="E4" s="461"/>
      <c r="F4" s="461"/>
      <c r="G4" s="462"/>
      <c r="H4" s="148"/>
      <c r="I4" s="148"/>
    </row>
    <row r="5" spans="1:9" ht="20.100000000000001" customHeight="1" x14ac:dyDescent="0.2">
      <c r="A5" s="459" t="s">
        <v>0</v>
      </c>
      <c r="B5" s="459"/>
      <c r="C5" s="149" t="s">
        <v>45</v>
      </c>
      <c r="D5" s="149" t="s">
        <v>46</v>
      </c>
      <c r="E5" s="149" t="s">
        <v>5</v>
      </c>
      <c r="F5" s="396" t="s">
        <v>32</v>
      </c>
      <c r="G5" s="396"/>
      <c r="H5" s="15"/>
      <c r="I5" s="15"/>
    </row>
    <row r="6" spans="1:9" ht="20.100000000000001" customHeight="1" x14ac:dyDescent="0.2">
      <c r="A6" s="99">
        <v>1</v>
      </c>
      <c r="B6" s="93" t="s">
        <v>132</v>
      </c>
      <c r="C6" s="97">
        <v>2565265.5811197395</v>
      </c>
      <c r="D6" s="97">
        <v>707356.45560247835</v>
      </c>
      <c r="E6" s="97">
        <f>SUM(C6:D6)</f>
        <v>3272622.0367222177</v>
      </c>
      <c r="F6" s="118" t="s">
        <v>33</v>
      </c>
      <c r="G6" s="119">
        <v>1</v>
      </c>
      <c r="H6" s="15"/>
      <c r="I6" s="15"/>
    </row>
    <row r="7" spans="1:9" ht="20.100000000000001" customHeight="1" x14ac:dyDescent="0.2">
      <c r="A7" s="98">
        <v>2</v>
      </c>
      <c r="B7" s="89" t="s">
        <v>7</v>
      </c>
      <c r="C7" s="96">
        <v>6316151.2951415377</v>
      </c>
      <c r="D7" s="96">
        <v>1059659.1217153417</v>
      </c>
      <c r="E7" s="96">
        <f t="shared" ref="E7:E17" si="0">SUM(C7:D7)</f>
        <v>7375810.4168568794</v>
      </c>
      <c r="F7" s="120" t="s">
        <v>34</v>
      </c>
      <c r="G7" s="121">
        <v>2</v>
      </c>
      <c r="H7" s="15"/>
      <c r="I7" s="15"/>
    </row>
    <row r="8" spans="1:9" ht="20.100000000000001" customHeight="1" x14ac:dyDescent="0.2">
      <c r="A8" s="99">
        <v>3</v>
      </c>
      <c r="B8" s="93" t="s">
        <v>8</v>
      </c>
      <c r="C8" s="97">
        <v>69164</v>
      </c>
      <c r="D8" s="97">
        <v>17923</v>
      </c>
      <c r="E8" s="97">
        <f t="shared" si="0"/>
        <v>87087</v>
      </c>
      <c r="F8" s="118" t="s">
        <v>35</v>
      </c>
      <c r="G8" s="119">
        <v>3</v>
      </c>
      <c r="H8" s="15"/>
      <c r="I8" s="15"/>
    </row>
    <row r="9" spans="1:9" ht="20.100000000000001" customHeight="1" x14ac:dyDescent="0.2">
      <c r="A9" s="98">
        <v>4</v>
      </c>
      <c r="B9" s="89" t="s">
        <v>9</v>
      </c>
      <c r="C9" s="96">
        <v>1095861.2920594059</v>
      </c>
      <c r="D9" s="96">
        <v>270659.67183448921</v>
      </c>
      <c r="E9" s="96">
        <f t="shared" si="0"/>
        <v>1366520.963893895</v>
      </c>
      <c r="F9" s="120" t="s">
        <v>36</v>
      </c>
      <c r="G9" s="121">
        <v>4</v>
      </c>
      <c r="H9" s="15"/>
      <c r="I9" s="15"/>
    </row>
    <row r="10" spans="1:9" ht="20.100000000000001" customHeight="1" x14ac:dyDescent="0.2">
      <c r="A10" s="99">
        <v>5</v>
      </c>
      <c r="B10" s="93" t="s">
        <v>10</v>
      </c>
      <c r="C10" s="97">
        <v>8282.31</v>
      </c>
      <c r="D10" s="97">
        <v>1100.92</v>
      </c>
      <c r="E10" s="97">
        <f t="shared" si="0"/>
        <v>9383.23</v>
      </c>
      <c r="F10" s="118" t="s">
        <v>37</v>
      </c>
      <c r="G10" s="119">
        <v>5</v>
      </c>
      <c r="H10" s="15"/>
      <c r="I10" s="15"/>
    </row>
    <row r="11" spans="1:9" ht="20.100000000000001" customHeight="1" x14ac:dyDescent="0.2">
      <c r="A11" s="98">
        <v>6</v>
      </c>
      <c r="B11" s="89" t="s">
        <v>11</v>
      </c>
      <c r="C11" s="96">
        <v>2755462.5</v>
      </c>
      <c r="D11" s="96">
        <v>948305.99999999988</v>
      </c>
      <c r="E11" s="96">
        <f t="shared" si="0"/>
        <v>3703768.5</v>
      </c>
      <c r="F11" s="120" t="s">
        <v>38</v>
      </c>
      <c r="G11" s="121">
        <v>6</v>
      </c>
      <c r="H11" s="15"/>
      <c r="I11" s="15"/>
    </row>
    <row r="12" spans="1:9" ht="20.100000000000001" customHeight="1" x14ac:dyDescent="0.2">
      <c r="A12" s="99">
        <v>7</v>
      </c>
      <c r="B12" s="93" t="s">
        <v>173</v>
      </c>
      <c r="C12" s="97">
        <v>557866.53894465882</v>
      </c>
      <c r="D12" s="97">
        <v>69549.400536298112</v>
      </c>
      <c r="E12" s="97">
        <f t="shared" si="0"/>
        <v>627415.93948095688</v>
      </c>
      <c r="F12" s="118" t="s">
        <v>39</v>
      </c>
      <c r="G12" s="119">
        <v>7</v>
      </c>
      <c r="H12" s="15"/>
      <c r="I12" s="15"/>
    </row>
    <row r="13" spans="1:9" ht="20.100000000000001" customHeight="1" x14ac:dyDescent="0.2">
      <c r="A13" s="98">
        <v>8</v>
      </c>
      <c r="B13" s="89" t="s">
        <v>31</v>
      </c>
      <c r="C13" s="96">
        <v>1220119.8785272781</v>
      </c>
      <c r="D13" s="96">
        <v>244755.79477414218</v>
      </c>
      <c r="E13" s="96">
        <f t="shared" si="0"/>
        <v>1464875.6733014202</v>
      </c>
      <c r="F13" s="120" t="s">
        <v>40</v>
      </c>
      <c r="G13" s="121">
        <v>8</v>
      </c>
      <c r="H13" s="15"/>
      <c r="I13" s="15"/>
    </row>
    <row r="14" spans="1:9" ht="20.100000000000001" customHeight="1" x14ac:dyDescent="0.2">
      <c r="A14" s="99">
        <v>9</v>
      </c>
      <c r="B14" s="93" t="s">
        <v>12</v>
      </c>
      <c r="C14" s="97">
        <v>52244.151394422304</v>
      </c>
      <c r="D14" s="97">
        <v>7621</v>
      </c>
      <c r="E14" s="97">
        <f t="shared" si="0"/>
        <v>59865.151394422304</v>
      </c>
      <c r="F14" s="118" t="s">
        <v>41</v>
      </c>
      <c r="G14" s="119">
        <v>9</v>
      </c>
      <c r="H14" s="15"/>
      <c r="I14" s="15"/>
    </row>
    <row r="15" spans="1:9" ht="20.100000000000001" customHeight="1" x14ac:dyDescent="0.2">
      <c r="A15" s="98">
        <v>10</v>
      </c>
      <c r="B15" s="89" t="s">
        <v>13</v>
      </c>
      <c r="C15" s="96">
        <v>453307.24944289628</v>
      </c>
      <c r="D15" s="96">
        <v>88214.014440134037</v>
      </c>
      <c r="E15" s="96">
        <f t="shared" si="0"/>
        <v>541521.26388303027</v>
      </c>
      <c r="F15" s="120" t="s">
        <v>42</v>
      </c>
      <c r="G15" s="121">
        <v>10</v>
      </c>
      <c r="H15" s="15"/>
      <c r="I15" s="15"/>
    </row>
    <row r="16" spans="1:9" ht="20.100000000000001" customHeight="1" x14ac:dyDescent="0.2">
      <c r="A16" s="99">
        <v>11</v>
      </c>
      <c r="B16" s="93" t="s">
        <v>14</v>
      </c>
      <c r="C16" s="97">
        <v>113809.88500000001</v>
      </c>
      <c r="D16" s="97">
        <v>13319.752866004961</v>
      </c>
      <c r="E16" s="97">
        <f t="shared" si="0"/>
        <v>127129.63786600497</v>
      </c>
      <c r="F16" s="118" t="s">
        <v>43</v>
      </c>
      <c r="G16" s="119">
        <v>11</v>
      </c>
      <c r="H16" s="15"/>
      <c r="I16" s="15"/>
    </row>
    <row r="17" spans="1:9" ht="20.100000000000001" customHeight="1" x14ac:dyDescent="0.2">
      <c r="A17" s="397" t="s">
        <v>15</v>
      </c>
      <c r="B17" s="397"/>
      <c r="C17" s="145">
        <f>SUM(C6:C16)</f>
        <v>15207534.681629939</v>
      </c>
      <c r="D17" s="145">
        <f>SUM(D6:D16)</f>
        <v>3428465.1317688888</v>
      </c>
      <c r="E17" s="145">
        <f t="shared" si="0"/>
        <v>18635999.813398827</v>
      </c>
      <c r="F17" s="396" t="s">
        <v>44</v>
      </c>
      <c r="G17" s="396"/>
      <c r="H17" s="15"/>
      <c r="I17" s="15"/>
    </row>
    <row r="18" spans="1:9" ht="20.100000000000001" customHeight="1" x14ac:dyDescent="0.35">
      <c r="A18" s="393" t="s">
        <v>359</v>
      </c>
      <c r="B18" s="394"/>
      <c r="C18" s="394"/>
      <c r="D18" s="394"/>
      <c r="E18" s="394"/>
      <c r="F18" s="394"/>
      <c r="G18" s="395"/>
      <c r="H18" s="15"/>
      <c r="I18" s="15"/>
    </row>
    <row r="19" spans="1:9" x14ac:dyDescent="0.2">
      <c r="A19" s="110"/>
      <c r="B19" s="15"/>
      <c r="C19" s="15"/>
      <c r="D19" s="15"/>
      <c r="E19" s="15"/>
      <c r="F19" s="15"/>
      <c r="G19" s="15"/>
      <c r="H19" s="15"/>
      <c r="I19" s="15"/>
    </row>
    <row r="20" spans="1:9" x14ac:dyDescent="0.2">
      <c r="A20" s="110"/>
      <c r="B20" s="15"/>
      <c r="C20" s="15"/>
      <c r="D20" s="15"/>
      <c r="E20" s="15"/>
      <c r="F20" s="15"/>
      <c r="G20" s="15"/>
      <c r="H20" s="15"/>
      <c r="I20" s="15"/>
    </row>
  </sheetData>
  <mergeCells count="10">
    <mergeCell ref="D1:G1"/>
    <mergeCell ref="A1:C1"/>
    <mergeCell ref="A3:G3"/>
    <mergeCell ref="A2:G2"/>
    <mergeCell ref="A18:G18"/>
    <mergeCell ref="A5:B5"/>
    <mergeCell ref="F5:G5"/>
    <mergeCell ref="A17:B17"/>
    <mergeCell ref="F17:G17"/>
    <mergeCell ref="A4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0"/>
  <sheetViews>
    <sheetView topLeftCell="A7" workbookViewId="0">
      <selection activeCell="A19" sqref="A19:I19"/>
    </sheetView>
  </sheetViews>
  <sheetFormatPr defaultRowHeight="14.25" x14ac:dyDescent="0.2"/>
  <cols>
    <col min="1" max="1" width="4.625" style="111" customWidth="1"/>
    <col min="2" max="2" width="25.625" customWidth="1"/>
    <col min="3" max="7" width="18.125" customWidth="1"/>
    <col min="8" max="8" width="25.625" customWidth="1"/>
    <col min="9" max="9" width="4.625" style="111" customWidth="1"/>
  </cols>
  <sheetData>
    <row r="1" spans="1:10" s="114" customFormat="1" ht="20.100000000000001" customHeight="1" x14ac:dyDescent="0.2">
      <c r="A1" s="408" t="s">
        <v>96</v>
      </c>
      <c r="B1" s="409"/>
      <c r="C1" s="409"/>
      <c r="D1" s="410"/>
      <c r="E1" s="405" t="s">
        <v>265</v>
      </c>
      <c r="F1" s="406"/>
      <c r="G1" s="406"/>
      <c r="H1" s="406"/>
      <c r="I1" s="407"/>
      <c r="J1" s="113"/>
    </row>
    <row r="2" spans="1:10" ht="20.100000000000001" customHeight="1" x14ac:dyDescent="0.2">
      <c r="A2" s="402" t="s">
        <v>130</v>
      </c>
      <c r="B2" s="403"/>
      <c r="C2" s="403"/>
      <c r="D2" s="403"/>
      <c r="E2" s="403"/>
      <c r="F2" s="403"/>
      <c r="G2" s="403"/>
      <c r="H2" s="403"/>
      <c r="I2" s="404"/>
      <c r="J2" s="15"/>
    </row>
    <row r="3" spans="1:10" ht="20.100000000000001" customHeight="1" x14ac:dyDescent="0.2">
      <c r="A3" s="418" t="s">
        <v>266</v>
      </c>
      <c r="B3" s="419"/>
      <c r="C3" s="419"/>
      <c r="D3" s="419"/>
      <c r="E3" s="419"/>
      <c r="F3" s="419"/>
      <c r="G3" s="419"/>
      <c r="H3" s="419"/>
      <c r="I3" s="420"/>
      <c r="J3" s="15"/>
    </row>
    <row r="4" spans="1:10" s="109" customFormat="1" ht="20.100000000000001" customHeight="1" x14ac:dyDescent="0.2">
      <c r="A4" s="452" t="s">
        <v>353</v>
      </c>
      <c r="B4" s="453"/>
      <c r="C4" s="453"/>
      <c r="D4" s="453"/>
      <c r="E4" s="453"/>
      <c r="F4" s="453"/>
      <c r="G4" s="453"/>
      <c r="H4" s="453"/>
      <c r="I4" s="454"/>
      <c r="J4" s="108"/>
    </row>
    <row r="5" spans="1:10" ht="20.100000000000001" customHeight="1" x14ac:dyDescent="0.2">
      <c r="A5" s="385" t="s">
        <v>0</v>
      </c>
      <c r="B5" s="386"/>
      <c r="C5" s="102" t="s">
        <v>1</v>
      </c>
      <c r="D5" s="102" t="s">
        <v>2</v>
      </c>
      <c r="E5" s="102" t="s">
        <v>3</v>
      </c>
      <c r="F5" s="102" t="s">
        <v>4</v>
      </c>
      <c r="G5" s="102" t="s">
        <v>234</v>
      </c>
      <c r="H5" s="389" t="s">
        <v>32</v>
      </c>
      <c r="I5" s="390"/>
      <c r="J5" s="15"/>
    </row>
    <row r="6" spans="1:10" ht="20.100000000000001" customHeight="1" x14ac:dyDescent="0.2">
      <c r="A6" s="387"/>
      <c r="B6" s="388"/>
      <c r="C6" s="102" t="s">
        <v>217</v>
      </c>
      <c r="D6" s="102" t="s">
        <v>218</v>
      </c>
      <c r="E6" s="102" t="s">
        <v>219</v>
      </c>
      <c r="F6" s="102" t="s">
        <v>220</v>
      </c>
      <c r="G6" s="102" t="s">
        <v>44</v>
      </c>
      <c r="H6" s="391"/>
      <c r="I6" s="392"/>
      <c r="J6" s="15"/>
    </row>
    <row r="7" spans="1:10" ht="20.100000000000001" customHeight="1" x14ac:dyDescent="0.2">
      <c r="A7" s="99">
        <v>1</v>
      </c>
      <c r="B7" s="93" t="s">
        <v>132</v>
      </c>
      <c r="C7" s="97">
        <v>2358653</v>
      </c>
      <c r="D7" s="97">
        <v>2054252</v>
      </c>
      <c r="E7" s="97">
        <v>2984751</v>
      </c>
      <c r="F7" s="97">
        <v>1735248</v>
      </c>
      <c r="G7" s="97">
        <f t="shared" ref="G7:G18" si="0">SUM(C7:F7)</f>
        <v>9132904</v>
      </c>
      <c r="H7" s="118" t="s">
        <v>33</v>
      </c>
      <c r="I7" s="123">
        <v>1</v>
      </c>
      <c r="J7" s="15"/>
    </row>
    <row r="8" spans="1:10" ht="20.100000000000001" customHeight="1" x14ac:dyDescent="0.2">
      <c r="A8" s="98">
        <v>2</v>
      </c>
      <c r="B8" s="89" t="s">
        <v>7</v>
      </c>
      <c r="C8" s="96">
        <v>10845231</v>
      </c>
      <c r="D8" s="96">
        <v>10187548</v>
      </c>
      <c r="E8" s="96">
        <v>1125144</v>
      </c>
      <c r="F8" s="96">
        <v>994843</v>
      </c>
      <c r="G8" s="96">
        <f t="shared" si="0"/>
        <v>23152766</v>
      </c>
      <c r="H8" s="120" t="s">
        <v>34</v>
      </c>
      <c r="I8" s="124">
        <v>2</v>
      </c>
      <c r="J8" s="15"/>
    </row>
    <row r="9" spans="1:10" ht="20.100000000000001" customHeight="1" x14ac:dyDescent="0.2">
      <c r="A9" s="99">
        <v>3</v>
      </c>
      <c r="B9" s="93" t="s">
        <v>8</v>
      </c>
      <c r="C9" s="97">
        <v>0</v>
      </c>
      <c r="D9" s="97">
        <v>0</v>
      </c>
      <c r="E9" s="97">
        <v>0</v>
      </c>
      <c r="F9" s="97">
        <v>135508</v>
      </c>
      <c r="G9" s="97">
        <f t="shared" si="0"/>
        <v>135508</v>
      </c>
      <c r="H9" s="118" t="s">
        <v>35</v>
      </c>
      <c r="I9" s="123">
        <v>3</v>
      </c>
      <c r="J9" s="15"/>
    </row>
    <row r="10" spans="1:10" ht="20.100000000000001" customHeight="1" x14ac:dyDescent="0.2">
      <c r="A10" s="98">
        <v>4</v>
      </c>
      <c r="B10" s="89" t="s">
        <v>9</v>
      </c>
      <c r="C10" s="96">
        <v>229178</v>
      </c>
      <c r="D10" s="96">
        <v>748574</v>
      </c>
      <c r="E10" s="96">
        <v>874145</v>
      </c>
      <c r="F10" s="96">
        <v>451536</v>
      </c>
      <c r="G10" s="96">
        <f t="shared" si="0"/>
        <v>2303433</v>
      </c>
      <c r="H10" s="120" t="s">
        <v>36</v>
      </c>
      <c r="I10" s="124">
        <v>4</v>
      </c>
      <c r="J10" s="15"/>
    </row>
    <row r="11" spans="1:10" ht="20.100000000000001" customHeight="1" x14ac:dyDescent="0.2">
      <c r="A11" s="99">
        <v>5</v>
      </c>
      <c r="B11" s="93" t="s">
        <v>10</v>
      </c>
      <c r="C11" s="97">
        <v>2044</v>
      </c>
      <c r="D11" s="97">
        <v>6449</v>
      </c>
      <c r="E11" s="97">
        <v>0</v>
      </c>
      <c r="F11" s="97">
        <v>0</v>
      </c>
      <c r="G11" s="97">
        <f t="shared" si="0"/>
        <v>8493</v>
      </c>
      <c r="H11" s="118" t="s">
        <v>37</v>
      </c>
      <c r="I11" s="123">
        <v>5</v>
      </c>
      <c r="J11" s="15"/>
    </row>
    <row r="12" spans="1:10" ht="20.100000000000001" customHeight="1" x14ac:dyDescent="0.2">
      <c r="A12" s="98">
        <v>6</v>
      </c>
      <c r="B12" s="89" t="s">
        <v>11</v>
      </c>
      <c r="C12" s="96">
        <v>0</v>
      </c>
      <c r="D12" s="96">
        <v>0</v>
      </c>
      <c r="E12" s="96">
        <v>0</v>
      </c>
      <c r="F12" s="96">
        <v>15166565</v>
      </c>
      <c r="G12" s="96">
        <f t="shared" si="0"/>
        <v>15166565</v>
      </c>
      <c r="H12" s="120" t="s">
        <v>38</v>
      </c>
      <c r="I12" s="124">
        <v>6</v>
      </c>
      <c r="J12" s="15"/>
    </row>
    <row r="13" spans="1:10" ht="20.100000000000001" customHeight="1" x14ac:dyDescent="0.2">
      <c r="A13" s="99">
        <v>7</v>
      </c>
      <c r="B13" s="93" t="s">
        <v>173</v>
      </c>
      <c r="C13" s="97">
        <v>1398742</v>
      </c>
      <c r="D13" s="97">
        <v>761868</v>
      </c>
      <c r="E13" s="97">
        <v>518002</v>
      </c>
      <c r="F13" s="97">
        <v>100028</v>
      </c>
      <c r="G13" s="97">
        <f t="shared" si="0"/>
        <v>2778640</v>
      </c>
      <c r="H13" s="118" t="s">
        <v>39</v>
      </c>
      <c r="I13" s="123">
        <v>7</v>
      </c>
      <c r="J13" s="15"/>
    </row>
    <row r="14" spans="1:10" ht="20.100000000000001" customHeight="1" x14ac:dyDescent="0.2">
      <c r="A14" s="98">
        <v>8</v>
      </c>
      <c r="B14" s="89" t="s">
        <v>31</v>
      </c>
      <c r="C14" s="96">
        <v>1205157</v>
      </c>
      <c r="D14" s="96">
        <v>1774896</v>
      </c>
      <c r="E14" s="96">
        <v>779854</v>
      </c>
      <c r="F14" s="96">
        <v>441578</v>
      </c>
      <c r="G14" s="96">
        <f t="shared" si="0"/>
        <v>4201485</v>
      </c>
      <c r="H14" s="120" t="s">
        <v>40</v>
      </c>
      <c r="I14" s="124">
        <v>8</v>
      </c>
      <c r="J14" s="15"/>
    </row>
    <row r="15" spans="1:10" ht="20.100000000000001" customHeight="1" x14ac:dyDescent="0.2">
      <c r="A15" s="99">
        <v>9</v>
      </c>
      <c r="B15" s="93" t="s">
        <v>12</v>
      </c>
      <c r="C15" s="97">
        <v>109693</v>
      </c>
      <c r="D15" s="97">
        <v>284123</v>
      </c>
      <c r="E15" s="97">
        <v>0</v>
      </c>
      <c r="F15" s="97">
        <v>0</v>
      </c>
      <c r="G15" s="97">
        <f t="shared" si="0"/>
        <v>393816</v>
      </c>
      <c r="H15" s="118" t="s">
        <v>41</v>
      </c>
      <c r="I15" s="123">
        <v>9</v>
      </c>
      <c r="J15" s="15"/>
    </row>
    <row r="16" spans="1:10" ht="20.100000000000001" customHeight="1" x14ac:dyDescent="0.2">
      <c r="A16" s="98">
        <v>10</v>
      </c>
      <c r="B16" s="89" t="s">
        <v>13</v>
      </c>
      <c r="C16" s="96">
        <v>150008</v>
      </c>
      <c r="D16" s="96">
        <v>499481</v>
      </c>
      <c r="E16" s="96">
        <v>300012</v>
      </c>
      <c r="F16" s="96">
        <v>0</v>
      </c>
      <c r="G16" s="96">
        <f t="shared" si="0"/>
        <v>949501</v>
      </c>
      <c r="H16" s="120" t="s">
        <v>42</v>
      </c>
      <c r="I16" s="124">
        <v>10</v>
      </c>
      <c r="J16" s="15"/>
    </row>
    <row r="17" spans="1:10" ht="20.100000000000001" customHeight="1" x14ac:dyDescent="0.2">
      <c r="A17" s="99">
        <v>11</v>
      </c>
      <c r="B17" s="93" t="s">
        <v>14</v>
      </c>
      <c r="C17" s="97">
        <v>91249</v>
      </c>
      <c r="D17" s="97">
        <v>102952</v>
      </c>
      <c r="E17" s="97">
        <v>120111</v>
      </c>
      <c r="F17" s="97">
        <v>0</v>
      </c>
      <c r="G17" s="97">
        <f t="shared" si="0"/>
        <v>314312</v>
      </c>
      <c r="H17" s="118" t="s">
        <v>43</v>
      </c>
      <c r="I17" s="123">
        <v>11</v>
      </c>
      <c r="J17" s="15"/>
    </row>
    <row r="18" spans="1:10" ht="20.100000000000001" customHeight="1" x14ac:dyDescent="0.2">
      <c r="A18" s="463" t="s">
        <v>15</v>
      </c>
      <c r="B18" s="463"/>
      <c r="C18" s="145">
        <f>SUM(C7:C17)</f>
        <v>16389955</v>
      </c>
      <c r="D18" s="145">
        <f>SUM(D7:D17)</f>
        <v>16420143</v>
      </c>
      <c r="E18" s="145">
        <f>SUM(E7:E17)</f>
        <v>6702019</v>
      </c>
      <c r="F18" s="145">
        <f>SUM(F7:F17)</f>
        <v>19025306</v>
      </c>
      <c r="G18" s="145">
        <f t="shared" si="0"/>
        <v>58537423</v>
      </c>
      <c r="H18" s="396" t="s">
        <v>44</v>
      </c>
      <c r="I18" s="396"/>
      <c r="J18" s="15"/>
    </row>
    <row r="19" spans="1:10" s="128" customFormat="1" ht="15.75" customHeight="1" x14ac:dyDescent="0.35">
      <c r="A19" s="393" t="s">
        <v>359</v>
      </c>
      <c r="B19" s="394"/>
      <c r="C19" s="394"/>
      <c r="D19" s="394"/>
      <c r="E19" s="394"/>
      <c r="F19" s="394"/>
      <c r="G19" s="394"/>
      <c r="H19" s="394"/>
      <c r="I19" s="395"/>
      <c r="J19" s="127"/>
    </row>
    <row r="20" spans="1:10" x14ac:dyDescent="0.2">
      <c r="A20" s="110"/>
      <c r="B20" s="15"/>
      <c r="C20" s="15"/>
      <c r="D20" s="15"/>
      <c r="E20" s="15"/>
      <c r="F20" s="15"/>
      <c r="G20" s="15"/>
      <c r="H20" s="15"/>
      <c r="I20" s="110"/>
      <c r="J20" s="15"/>
    </row>
  </sheetData>
  <mergeCells count="10">
    <mergeCell ref="A19:I19"/>
    <mergeCell ref="E1:I1"/>
    <mergeCell ref="A1:D1"/>
    <mergeCell ref="A2:I2"/>
    <mergeCell ref="A3:I3"/>
    <mergeCell ref="A18:B18"/>
    <mergeCell ref="H18:I18"/>
    <mergeCell ref="A5:B6"/>
    <mergeCell ref="H5:I6"/>
    <mergeCell ref="A4:I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24"/>
  <sheetViews>
    <sheetView topLeftCell="A4" workbookViewId="0">
      <selection activeCell="A19" sqref="A19:I19"/>
    </sheetView>
  </sheetViews>
  <sheetFormatPr defaultRowHeight="14.25" x14ac:dyDescent="0.2"/>
  <cols>
    <col min="1" max="1" width="2.875" style="111" bestFit="1" customWidth="1"/>
    <col min="2" max="2" width="25.625" customWidth="1"/>
    <col min="3" max="7" width="18.125" customWidth="1"/>
    <col min="8" max="8" width="25.625" customWidth="1"/>
    <col min="9" max="9" width="2.875" style="111" bestFit="1" customWidth="1"/>
    <col min="13" max="13" width="11.25" bestFit="1" customWidth="1"/>
    <col min="14" max="14" width="10.25" bestFit="1" customWidth="1"/>
    <col min="15" max="15" width="12.25" bestFit="1" customWidth="1"/>
    <col min="16" max="16" width="12" bestFit="1" customWidth="1"/>
    <col min="17" max="17" width="10.625" bestFit="1" customWidth="1"/>
  </cols>
  <sheetData>
    <row r="1" spans="1:23" s="114" customFormat="1" ht="20.100000000000001" customHeight="1" x14ac:dyDescent="0.2">
      <c r="A1" s="464" t="s">
        <v>156</v>
      </c>
      <c r="B1" s="465"/>
      <c r="C1" s="465"/>
      <c r="D1" s="465"/>
      <c r="E1" s="466"/>
      <c r="F1" s="467" t="s">
        <v>268</v>
      </c>
      <c r="G1" s="468"/>
      <c r="H1" s="468"/>
      <c r="I1" s="469"/>
      <c r="J1" s="113"/>
    </row>
    <row r="2" spans="1:23" ht="20.100000000000001" customHeight="1" x14ac:dyDescent="0.45">
      <c r="A2" s="112"/>
      <c r="B2" s="470" t="s">
        <v>131</v>
      </c>
      <c r="C2" s="470"/>
      <c r="D2" s="470"/>
      <c r="E2" s="470"/>
      <c r="F2" s="470"/>
      <c r="G2" s="470"/>
      <c r="H2" s="470"/>
      <c r="I2" s="112"/>
      <c r="J2" s="15"/>
    </row>
    <row r="3" spans="1:23" ht="20.100000000000001" customHeight="1" x14ac:dyDescent="0.55000000000000004">
      <c r="A3" s="472" t="s">
        <v>267</v>
      </c>
      <c r="B3" s="473"/>
      <c r="C3" s="473"/>
      <c r="D3" s="473"/>
      <c r="E3" s="473"/>
      <c r="F3" s="473"/>
      <c r="G3" s="473"/>
      <c r="H3" s="473"/>
      <c r="I3" s="474"/>
      <c r="J3" s="15"/>
    </row>
    <row r="4" spans="1:23" ht="20.100000000000001" customHeight="1" x14ac:dyDescent="0.2">
      <c r="A4" s="452" t="s">
        <v>352</v>
      </c>
      <c r="B4" s="453"/>
      <c r="C4" s="453"/>
      <c r="D4" s="453"/>
      <c r="E4" s="453"/>
      <c r="F4" s="453"/>
      <c r="G4" s="453"/>
      <c r="H4" s="453"/>
      <c r="I4" s="454"/>
      <c r="J4" s="26"/>
    </row>
    <row r="5" spans="1:23" ht="20.100000000000001" customHeight="1" x14ac:dyDescent="0.2">
      <c r="A5" s="385" t="s">
        <v>0</v>
      </c>
      <c r="B5" s="386"/>
      <c r="C5" s="102" t="s">
        <v>1</v>
      </c>
      <c r="D5" s="102" t="s">
        <v>2</v>
      </c>
      <c r="E5" s="102" t="s">
        <v>3</v>
      </c>
      <c r="F5" s="102" t="s">
        <v>4</v>
      </c>
      <c r="G5" s="102" t="s">
        <v>234</v>
      </c>
      <c r="H5" s="389" t="s">
        <v>32</v>
      </c>
      <c r="I5" s="390"/>
      <c r="J5" s="15"/>
      <c r="K5" s="471"/>
      <c r="L5" s="471"/>
      <c r="M5" s="10"/>
      <c r="N5" s="10"/>
      <c r="O5" s="10"/>
      <c r="P5" s="10"/>
      <c r="Q5" s="10"/>
      <c r="R5" s="471"/>
      <c r="S5" s="471"/>
      <c r="T5" s="10"/>
      <c r="U5" s="10"/>
      <c r="V5" s="10"/>
      <c r="W5" s="10"/>
    </row>
    <row r="6" spans="1:23" ht="20.100000000000001" customHeight="1" x14ac:dyDescent="0.2">
      <c r="A6" s="387"/>
      <c r="B6" s="388"/>
      <c r="C6" s="102" t="s">
        <v>217</v>
      </c>
      <c r="D6" s="102" t="s">
        <v>218</v>
      </c>
      <c r="E6" s="102" t="s">
        <v>219</v>
      </c>
      <c r="F6" s="102" t="s">
        <v>220</v>
      </c>
      <c r="G6" s="102" t="s">
        <v>44</v>
      </c>
      <c r="H6" s="391"/>
      <c r="I6" s="392"/>
      <c r="J6" s="15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20.100000000000001" customHeight="1" x14ac:dyDescent="0.2">
      <c r="A7" s="99">
        <v>1</v>
      </c>
      <c r="B7" s="93" t="s">
        <v>132</v>
      </c>
      <c r="C7" s="97">
        <v>4796361.8715878706</v>
      </c>
      <c r="D7" s="97">
        <v>5226093.8101061378</v>
      </c>
      <c r="E7" s="97">
        <v>6986396.5376336584</v>
      </c>
      <c r="F7" s="97">
        <v>3587597.6801643325</v>
      </c>
      <c r="G7" s="97">
        <f t="shared" ref="G7:G16" si="0">SUM(C7:F7)</f>
        <v>20596449.899491999</v>
      </c>
      <c r="H7" s="118" t="s">
        <v>33</v>
      </c>
      <c r="I7" s="123">
        <v>1</v>
      </c>
      <c r="J7" s="15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20.100000000000001" customHeight="1" x14ac:dyDescent="0.2">
      <c r="A8" s="98">
        <v>2</v>
      </c>
      <c r="B8" s="89" t="s">
        <v>7</v>
      </c>
      <c r="C8" s="96">
        <v>17838374.944205418</v>
      </c>
      <c r="D8" s="96">
        <v>19790896.815813504</v>
      </c>
      <c r="E8" s="96">
        <v>1890459.223739095</v>
      </c>
      <c r="F8" s="96">
        <v>1991724.848283706</v>
      </c>
      <c r="G8" s="96">
        <f t="shared" si="0"/>
        <v>41511455.832041726</v>
      </c>
      <c r="H8" s="120" t="s">
        <v>34</v>
      </c>
      <c r="I8" s="124">
        <v>2</v>
      </c>
      <c r="J8" s="15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20.100000000000001" customHeight="1" x14ac:dyDescent="0.2">
      <c r="A9" s="99">
        <v>3</v>
      </c>
      <c r="B9" s="93" t="s">
        <v>8</v>
      </c>
      <c r="C9" s="97">
        <v>0</v>
      </c>
      <c r="D9" s="97">
        <v>0</v>
      </c>
      <c r="E9" s="97">
        <v>0</v>
      </c>
      <c r="F9" s="97">
        <v>227842</v>
      </c>
      <c r="G9" s="97">
        <f t="shared" si="0"/>
        <v>227842</v>
      </c>
      <c r="H9" s="118" t="s">
        <v>35</v>
      </c>
      <c r="I9" s="123">
        <v>3</v>
      </c>
      <c r="J9" s="15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20.100000000000001" customHeight="1" x14ac:dyDescent="0.2">
      <c r="A10" s="98">
        <v>4</v>
      </c>
      <c r="B10" s="89" t="s">
        <v>9</v>
      </c>
      <c r="C10" s="96">
        <v>458593</v>
      </c>
      <c r="D10" s="96">
        <v>1407501.2013697971</v>
      </c>
      <c r="E10" s="96">
        <v>1569793.6366515877</v>
      </c>
      <c r="F10" s="96">
        <v>824158.39480176405</v>
      </c>
      <c r="G10" s="96">
        <f t="shared" si="0"/>
        <v>4260046.2328231484</v>
      </c>
      <c r="H10" s="120" t="s">
        <v>36</v>
      </c>
      <c r="I10" s="124">
        <v>4</v>
      </c>
      <c r="J10" s="15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20.100000000000001" customHeight="1" x14ac:dyDescent="0.2">
      <c r="A11" s="99">
        <v>5</v>
      </c>
      <c r="B11" s="93" t="s">
        <v>10</v>
      </c>
      <c r="C11" s="97">
        <v>7626</v>
      </c>
      <c r="D11" s="97">
        <v>16991</v>
      </c>
      <c r="E11" s="97">
        <v>0</v>
      </c>
      <c r="F11" s="97">
        <v>0</v>
      </c>
      <c r="G11" s="97">
        <f t="shared" si="0"/>
        <v>24617</v>
      </c>
      <c r="H11" s="118" t="s">
        <v>37</v>
      </c>
      <c r="I11" s="123">
        <v>5</v>
      </c>
      <c r="J11" s="15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20.100000000000001" customHeight="1" x14ac:dyDescent="0.2">
      <c r="A12" s="98">
        <v>6</v>
      </c>
      <c r="B12" s="89" t="s">
        <v>11</v>
      </c>
      <c r="C12" s="96">
        <v>0</v>
      </c>
      <c r="D12" s="96">
        <v>0</v>
      </c>
      <c r="E12" s="96">
        <v>0</v>
      </c>
      <c r="F12" s="96">
        <v>32787595.5</v>
      </c>
      <c r="G12" s="96">
        <f t="shared" si="0"/>
        <v>32787595.5</v>
      </c>
      <c r="H12" s="120" t="s">
        <v>38</v>
      </c>
      <c r="I12" s="124">
        <v>6</v>
      </c>
      <c r="J12" s="15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20.100000000000001" customHeight="1" x14ac:dyDescent="0.2">
      <c r="A13" s="99">
        <v>7</v>
      </c>
      <c r="B13" s="93" t="s">
        <v>173</v>
      </c>
      <c r="C13" s="97">
        <v>3214521.0000000023</v>
      </c>
      <c r="D13" s="97">
        <v>1987485.0000000002</v>
      </c>
      <c r="E13" s="97">
        <v>1418413</v>
      </c>
      <c r="F13" s="97">
        <v>298741</v>
      </c>
      <c r="G13" s="97">
        <f t="shared" si="0"/>
        <v>6919160.0000000028</v>
      </c>
      <c r="H13" s="118" t="s">
        <v>39</v>
      </c>
      <c r="I13" s="123">
        <v>7</v>
      </c>
      <c r="J13" s="15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20.100000000000001" customHeight="1" x14ac:dyDescent="0.2">
      <c r="A14" s="98">
        <v>8</v>
      </c>
      <c r="B14" s="89" t="s">
        <v>31</v>
      </c>
      <c r="C14" s="96">
        <v>2062073.972486699</v>
      </c>
      <c r="D14" s="96">
        <v>2646495.2311134445</v>
      </c>
      <c r="E14" s="96">
        <v>1517161.1861842261</v>
      </c>
      <c r="F14" s="96">
        <v>811793.45394523907</v>
      </c>
      <c r="G14" s="96">
        <f t="shared" si="0"/>
        <v>7037523.8437296087</v>
      </c>
      <c r="H14" s="120" t="s">
        <v>40</v>
      </c>
      <c r="I14" s="124">
        <v>8</v>
      </c>
      <c r="J14" s="15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20.100000000000001" customHeight="1" x14ac:dyDescent="0.2">
      <c r="A15" s="99">
        <v>9</v>
      </c>
      <c r="B15" s="93" t="s">
        <v>12</v>
      </c>
      <c r="C15" s="97">
        <v>214150.71517682748</v>
      </c>
      <c r="D15" s="97">
        <v>414162.28482317249</v>
      </c>
      <c r="E15" s="97">
        <v>0</v>
      </c>
      <c r="F15" s="97">
        <v>0</v>
      </c>
      <c r="G15" s="97">
        <f t="shared" si="0"/>
        <v>628313</v>
      </c>
      <c r="H15" s="118" t="s">
        <v>41</v>
      </c>
      <c r="I15" s="123">
        <v>9</v>
      </c>
      <c r="J15" s="15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20.100000000000001" customHeight="1" x14ac:dyDescent="0.2">
      <c r="A16" s="98">
        <v>10</v>
      </c>
      <c r="B16" s="89" t="s">
        <v>13</v>
      </c>
      <c r="C16" s="96">
        <v>651894</v>
      </c>
      <c r="D16" s="96">
        <v>2403699.7956102332</v>
      </c>
      <c r="E16" s="96">
        <v>874851</v>
      </c>
      <c r="F16" s="96">
        <v>0</v>
      </c>
      <c r="G16" s="96">
        <f t="shared" si="0"/>
        <v>3930444.7956102332</v>
      </c>
      <c r="H16" s="120" t="s">
        <v>42</v>
      </c>
      <c r="I16" s="124">
        <v>10</v>
      </c>
      <c r="J16" s="15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20.100000000000001" customHeight="1" x14ac:dyDescent="0.2">
      <c r="A17" s="99">
        <v>11</v>
      </c>
      <c r="B17" s="93" t="s">
        <v>14</v>
      </c>
      <c r="C17" s="97">
        <v>209067.40825552878</v>
      </c>
      <c r="D17" s="97">
        <v>288000.79111527913</v>
      </c>
      <c r="E17" s="97">
        <v>305248</v>
      </c>
      <c r="F17" s="97">
        <v>0</v>
      </c>
      <c r="G17" s="97">
        <f>SUM(C17:F17)</f>
        <v>802316.19937080797</v>
      </c>
      <c r="H17" s="118" t="s">
        <v>43</v>
      </c>
      <c r="I17" s="123">
        <v>11</v>
      </c>
      <c r="J17" s="15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20.100000000000001" customHeight="1" x14ac:dyDescent="0.2">
      <c r="A18" s="397" t="s">
        <v>15</v>
      </c>
      <c r="B18" s="397"/>
      <c r="C18" s="145">
        <f>SUM(C7:C17)</f>
        <v>29452662.911712352</v>
      </c>
      <c r="D18" s="145">
        <f>SUM(D7:D17)</f>
        <v>34181325.929951563</v>
      </c>
      <c r="E18" s="145">
        <f>SUM(E7:E17)</f>
        <v>14562322.584208565</v>
      </c>
      <c r="F18" s="145">
        <f>SUM(F7:F17)</f>
        <v>40529452.877195045</v>
      </c>
      <c r="G18" s="145">
        <f>SUM(C18:F18)</f>
        <v>118725764.30306752</v>
      </c>
      <c r="H18" s="396" t="s">
        <v>44</v>
      </c>
      <c r="I18" s="396"/>
      <c r="J18" s="15"/>
      <c r="K18" s="471"/>
      <c r="L18" s="471"/>
      <c r="M18" s="10"/>
      <c r="N18" s="10"/>
      <c r="O18" s="10"/>
      <c r="P18" s="10"/>
      <c r="Q18" s="10"/>
      <c r="R18" s="471"/>
      <c r="S18" s="471"/>
      <c r="T18" s="10"/>
      <c r="U18" s="10"/>
      <c r="V18" s="10"/>
      <c r="W18" s="10"/>
    </row>
    <row r="19" spans="1:23" ht="20.100000000000001" customHeight="1" x14ac:dyDescent="0.35">
      <c r="A19" s="393" t="s">
        <v>359</v>
      </c>
      <c r="B19" s="394"/>
      <c r="C19" s="394"/>
      <c r="D19" s="394"/>
      <c r="E19" s="394"/>
      <c r="F19" s="394"/>
      <c r="G19" s="394"/>
      <c r="H19" s="394"/>
      <c r="I19" s="395"/>
      <c r="J19" s="15"/>
    </row>
    <row r="20" spans="1:23" x14ac:dyDescent="0.2">
      <c r="A20" s="110"/>
      <c r="B20" s="15"/>
      <c r="C20" s="15"/>
      <c r="D20" s="15"/>
      <c r="E20" s="15"/>
      <c r="F20" s="15"/>
      <c r="G20" s="15"/>
      <c r="H20" s="15"/>
      <c r="I20" s="110"/>
      <c r="J20" s="15"/>
    </row>
    <row r="21" spans="1:23" x14ac:dyDescent="0.2">
      <c r="A21" s="110"/>
      <c r="B21" s="15"/>
      <c r="C21" s="15"/>
      <c r="D21" s="15"/>
      <c r="E21" s="15"/>
      <c r="F21" s="15"/>
      <c r="G21" s="15"/>
      <c r="H21" s="15"/>
      <c r="I21" s="110"/>
      <c r="J21" s="15"/>
    </row>
    <row r="22" spans="1:23" x14ac:dyDescent="0.2">
      <c r="A22" s="110"/>
      <c r="B22" s="15"/>
      <c r="C22" s="15"/>
      <c r="D22" s="15"/>
      <c r="E22" s="15"/>
      <c r="F22" s="15"/>
      <c r="G22" s="15"/>
      <c r="H22" s="15"/>
      <c r="I22" s="110"/>
      <c r="J22" s="15"/>
    </row>
    <row r="23" spans="1:23" x14ac:dyDescent="0.2">
      <c r="A23" s="110"/>
      <c r="B23" s="15"/>
      <c r="C23" s="15"/>
      <c r="D23" s="15"/>
      <c r="E23" s="15"/>
      <c r="F23" s="15"/>
      <c r="G23" s="15"/>
      <c r="H23" s="15"/>
      <c r="I23" s="110"/>
      <c r="J23" s="15"/>
    </row>
    <row r="24" spans="1:23" x14ac:dyDescent="0.2">
      <c r="A24" s="110"/>
      <c r="B24" s="15"/>
      <c r="C24" s="15"/>
      <c r="D24" s="15"/>
      <c r="E24" s="15"/>
      <c r="F24" s="15"/>
      <c r="G24" s="15"/>
      <c r="H24" s="15"/>
      <c r="I24" s="110"/>
      <c r="J24" s="15"/>
    </row>
  </sheetData>
  <mergeCells count="14">
    <mergeCell ref="K5:L5"/>
    <mergeCell ref="R5:S5"/>
    <mergeCell ref="A3:I3"/>
    <mergeCell ref="A19:I19"/>
    <mergeCell ref="K18:L18"/>
    <mergeCell ref="R18:S18"/>
    <mergeCell ref="A18:B18"/>
    <mergeCell ref="H18:I18"/>
    <mergeCell ref="A4:I4"/>
    <mergeCell ref="A1:E1"/>
    <mergeCell ref="F1:I1"/>
    <mergeCell ref="A5:B6"/>
    <mergeCell ref="H5:I6"/>
    <mergeCell ref="B2:H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24"/>
  <sheetViews>
    <sheetView topLeftCell="A4" workbookViewId="0">
      <selection activeCell="A20" sqref="A20:G20"/>
    </sheetView>
  </sheetViews>
  <sheetFormatPr defaultRowHeight="14.25" x14ac:dyDescent="0.2"/>
  <cols>
    <col min="1" max="1" width="4.625" customWidth="1"/>
    <col min="2" max="2" width="25.625" customWidth="1"/>
    <col min="3" max="5" width="18.125" customWidth="1"/>
    <col min="6" max="6" width="51.375" bestFit="1" customWidth="1"/>
    <col min="7" max="7" width="4.625" customWidth="1"/>
    <col min="8" max="8" width="11.875" bestFit="1" customWidth="1"/>
    <col min="9" max="9" width="9.5" bestFit="1" customWidth="1"/>
  </cols>
  <sheetData>
    <row r="1" spans="1:10" s="114" customFormat="1" ht="20.100000000000001" customHeight="1" x14ac:dyDescent="0.2">
      <c r="A1" s="422" t="s">
        <v>155</v>
      </c>
      <c r="B1" s="422"/>
      <c r="C1" s="422"/>
      <c r="D1" s="421" t="s">
        <v>276</v>
      </c>
      <c r="E1" s="421"/>
      <c r="F1" s="421"/>
      <c r="G1" s="421"/>
      <c r="H1" s="151"/>
      <c r="I1" s="150"/>
    </row>
    <row r="2" spans="1:10" ht="20.100000000000001" customHeight="1" x14ac:dyDescent="0.45">
      <c r="A2" s="398" t="s">
        <v>167</v>
      </c>
      <c r="B2" s="398"/>
      <c r="C2" s="398"/>
      <c r="D2" s="398"/>
      <c r="E2" s="398"/>
      <c r="F2" s="398"/>
      <c r="G2" s="398"/>
      <c r="H2" s="117"/>
    </row>
    <row r="3" spans="1:10" ht="20.100000000000001" customHeight="1" x14ac:dyDescent="0.45">
      <c r="A3" s="486" t="s">
        <v>269</v>
      </c>
      <c r="B3" s="486"/>
      <c r="C3" s="486"/>
      <c r="D3" s="486"/>
      <c r="E3" s="486"/>
      <c r="F3" s="486"/>
      <c r="G3" s="486"/>
      <c r="H3" s="117"/>
    </row>
    <row r="4" spans="1:10" ht="20.100000000000001" customHeight="1" x14ac:dyDescent="0.2">
      <c r="A4" s="483" t="s">
        <v>273</v>
      </c>
      <c r="B4" s="484"/>
      <c r="C4" s="484"/>
      <c r="D4" s="484"/>
      <c r="E4" s="484"/>
      <c r="F4" s="484"/>
      <c r="G4" s="485"/>
      <c r="H4" s="107"/>
      <c r="I4" s="146"/>
      <c r="J4" s="146"/>
    </row>
    <row r="5" spans="1:10" ht="19.5" customHeight="1" x14ac:dyDescent="0.45">
      <c r="A5" s="385" t="s">
        <v>0</v>
      </c>
      <c r="B5" s="386"/>
      <c r="C5" s="426" t="s">
        <v>272</v>
      </c>
      <c r="D5" s="426"/>
      <c r="E5" s="426"/>
      <c r="F5" s="477" t="s">
        <v>32</v>
      </c>
      <c r="G5" s="478"/>
      <c r="H5" s="117"/>
    </row>
    <row r="6" spans="1:10" ht="20.100000000000001" customHeight="1" x14ac:dyDescent="0.45">
      <c r="A6" s="475"/>
      <c r="B6" s="476"/>
      <c r="C6" s="132" t="s">
        <v>168</v>
      </c>
      <c r="D6" s="132" t="s">
        <v>169</v>
      </c>
      <c r="E6" s="132" t="s">
        <v>30</v>
      </c>
      <c r="F6" s="479"/>
      <c r="G6" s="480"/>
      <c r="H6" s="117"/>
    </row>
    <row r="7" spans="1:10" ht="20.100000000000001" customHeight="1" x14ac:dyDescent="0.45">
      <c r="A7" s="387"/>
      <c r="B7" s="388"/>
      <c r="C7" s="125" t="s">
        <v>271</v>
      </c>
      <c r="D7" s="125" t="s">
        <v>270</v>
      </c>
      <c r="E7" s="125" t="s">
        <v>216</v>
      </c>
      <c r="F7" s="481"/>
      <c r="G7" s="482"/>
      <c r="H7" s="117"/>
    </row>
    <row r="8" spans="1:10" ht="20.100000000000001" customHeight="1" x14ac:dyDescent="0.45">
      <c r="A8" s="92">
        <v>1</v>
      </c>
      <c r="B8" s="93" t="s">
        <v>132</v>
      </c>
      <c r="C8" s="94">
        <v>19665882.899491988</v>
      </c>
      <c r="D8" s="94">
        <v>930567.00000000012</v>
      </c>
      <c r="E8" s="94">
        <f>SUM(C8:D8)</f>
        <v>20596449.899491988</v>
      </c>
      <c r="F8" s="118" t="s">
        <v>33</v>
      </c>
      <c r="G8" s="119">
        <v>1</v>
      </c>
      <c r="H8" s="152"/>
      <c r="I8" s="2"/>
    </row>
    <row r="9" spans="1:10" ht="20.100000000000001" customHeight="1" x14ac:dyDescent="0.45">
      <c r="A9" s="88">
        <v>2</v>
      </c>
      <c r="B9" s="89" t="s">
        <v>7</v>
      </c>
      <c r="C9" s="90">
        <v>36230180.750940248</v>
      </c>
      <c r="D9" s="90">
        <v>5281275.0811015544</v>
      </c>
      <c r="E9" s="90">
        <f t="shared" ref="E9:E19" si="0">SUM(C9:D9)</f>
        <v>41511455.8320418</v>
      </c>
      <c r="F9" s="120" t="s">
        <v>34</v>
      </c>
      <c r="G9" s="121">
        <v>2</v>
      </c>
      <c r="H9" s="152"/>
      <c r="I9" s="2"/>
    </row>
    <row r="10" spans="1:10" ht="20.100000000000001" customHeight="1" x14ac:dyDescent="0.45">
      <c r="A10" s="92">
        <v>3</v>
      </c>
      <c r="B10" s="93" t="s">
        <v>8</v>
      </c>
      <c r="C10" s="94">
        <v>227842</v>
      </c>
      <c r="D10" s="94">
        <v>0</v>
      </c>
      <c r="E10" s="94">
        <f t="shared" si="0"/>
        <v>227842</v>
      </c>
      <c r="F10" s="118" t="s">
        <v>35</v>
      </c>
      <c r="G10" s="119">
        <v>3</v>
      </c>
      <c r="H10" s="152"/>
      <c r="I10" s="2"/>
    </row>
    <row r="11" spans="1:10" ht="20.100000000000001" customHeight="1" x14ac:dyDescent="0.45">
      <c r="A11" s="88">
        <v>4</v>
      </c>
      <c r="B11" s="89" t="s">
        <v>9</v>
      </c>
      <c r="C11" s="90">
        <v>4074559.1837002016</v>
      </c>
      <c r="D11" s="90">
        <v>185487.04912294593</v>
      </c>
      <c r="E11" s="90">
        <f t="shared" si="0"/>
        <v>4260046.2328231474</v>
      </c>
      <c r="F11" s="120" t="s">
        <v>36</v>
      </c>
      <c r="G11" s="121">
        <v>4</v>
      </c>
      <c r="H11" s="152"/>
      <c r="I11" s="2"/>
    </row>
    <row r="12" spans="1:10" ht="20.100000000000001" customHeight="1" x14ac:dyDescent="0.45">
      <c r="A12" s="92">
        <v>5</v>
      </c>
      <c r="B12" s="93" t="s">
        <v>10</v>
      </c>
      <c r="C12" s="94">
        <v>24617</v>
      </c>
      <c r="D12" s="94">
        <v>0</v>
      </c>
      <c r="E12" s="94">
        <f t="shared" si="0"/>
        <v>24617</v>
      </c>
      <c r="F12" s="118" t="s">
        <v>37</v>
      </c>
      <c r="G12" s="119">
        <v>5</v>
      </c>
      <c r="H12" s="152"/>
      <c r="I12" s="2"/>
    </row>
    <row r="13" spans="1:10" ht="20.100000000000001" customHeight="1" x14ac:dyDescent="0.45">
      <c r="A13" s="88">
        <v>6</v>
      </c>
      <c r="B13" s="89" t="s">
        <v>11</v>
      </c>
      <c r="C13" s="90">
        <v>27819911.5</v>
      </c>
      <c r="D13" s="90">
        <v>4967684.0000000009</v>
      </c>
      <c r="E13" s="90">
        <f t="shared" si="0"/>
        <v>32787595.5</v>
      </c>
      <c r="F13" s="120" t="s">
        <v>38</v>
      </c>
      <c r="G13" s="121">
        <v>6</v>
      </c>
      <c r="H13" s="152"/>
      <c r="I13" s="2"/>
    </row>
    <row r="14" spans="1:10" ht="20.100000000000001" customHeight="1" x14ac:dyDescent="0.45">
      <c r="A14" s="92">
        <v>7</v>
      </c>
      <c r="B14" s="93" t="s">
        <v>173</v>
      </c>
      <c r="C14" s="94">
        <v>5934894.9999999823</v>
      </c>
      <c r="D14" s="94">
        <v>984265.00000000058</v>
      </c>
      <c r="E14" s="94">
        <f t="shared" si="0"/>
        <v>6919159.9999999832</v>
      </c>
      <c r="F14" s="118" t="s">
        <v>39</v>
      </c>
      <c r="G14" s="119">
        <v>7</v>
      </c>
      <c r="H14" s="152"/>
      <c r="I14" s="2"/>
    </row>
    <row r="15" spans="1:10" ht="20.100000000000001" customHeight="1" x14ac:dyDescent="0.45">
      <c r="A15" s="88">
        <v>8</v>
      </c>
      <c r="B15" s="89" t="s">
        <v>31</v>
      </c>
      <c r="C15" s="90">
        <v>6767200.086671452</v>
      </c>
      <c r="D15" s="90">
        <v>270323.75705815671</v>
      </c>
      <c r="E15" s="90">
        <f t="shared" si="0"/>
        <v>7037523.8437296087</v>
      </c>
      <c r="F15" s="120" t="s">
        <v>40</v>
      </c>
      <c r="G15" s="121">
        <v>8</v>
      </c>
      <c r="H15" s="152"/>
      <c r="I15" s="2"/>
    </row>
    <row r="16" spans="1:10" ht="20.100000000000001" customHeight="1" x14ac:dyDescent="0.45">
      <c r="A16" s="92">
        <v>9</v>
      </c>
      <c r="B16" s="93" t="s">
        <v>12</v>
      </c>
      <c r="C16" s="94">
        <v>612957</v>
      </c>
      <c r="D16" s="94">
        <v>15356</v>
      </c>
      <c r="E16" s="94">
        <f>SUM(C16:D16)</f>
        <v>628313</v>
      </c>
      <c r="F16" s="118" t="s">
        <v>41</v>
      </c>
      <c r="G16" s="119">
        <v>9</v>
      </c>
      <c r="H16" s="152"/>
      <c r="I16" s="2"/>
    </row>
    <row r="17" spans="1:9" ht="20.100000000000001" customHeight="1" x14ac:dyDescent="0.45">
      <c r="A17" s="88">
        <v>10</v>
      </c>
      <c r="B17" s="89" t="s">
        <v>13</v>
      </c>
      <c r="C17" s="90">
        <v>3745636.2181193577</v>
      </c>
      <c r="D17" s="90">
        <v>184808.57749087698</v>
      </c>
      <c r="E17" s="90">
        <f t="shared" si="0"/>
        <v>3930444.7956102346</v>
      </c>
      <c r="F17" s="120" t="s">
        <v>42</v>
      </c>
      <c r="G17" s="121">
        <v>10</v>
      </c>
      <c r="H17" s="152"/>
      <c r="I17" s="2"/>
    </row>
    <row r="18" spans="1:9" ht="20.100000000000001" customHeight="1" x14ac:dyDescent="0.45">
      <c r="A18" s="92">
        <v>11</v>
      </c>
      <c r="B18" s="93" t="s">
        <v>14</v>
      </c>
      <c r="C18" s="94">
        <v>790658.12184605235</v>
      </c>
      <c r="D18" s="94">
        <v>11658.077524755601</v>
      </c>
      <c r="E18" s="94">
        <f t="shared" si="0"/>
        <v>802316.19937080797</v>
      </c>
      <c r="F18" s="118" t="s">
        <v>43</v>
      </c>
      <c r="G18" s="119">
        <v>11</v>
      </c>
      <c r="H18" s="152"/>
      <c r="I18" s="2"/>
    </row>
    <row r="19" spans="1:9" ht="20.100000000000001" customHeight="1" x14ac:dyDescent="0.45">
      <c r="A19" s="397" t="s">
        <v>15</v>
      </c>
      <c r="B19" s="397"/>
      <c r="C19" s="145">
        <f>SUM(C8:C18)</f>
        <v>105894339.76076928</v>
      </c>
      <c r="D19" s="145">
        <f>SUM(D8:D18)</f>
        <v>12831424.542298291</v>
      </c>
      <c r="E19" s="145">
        <f t="shared" si="0"/>
        <v>118725764.30306756</v>
      </c>
      <c r="F19" s="396" t="s">
        <v>44</v>
      </c>
      <c r="G19" s="396"/>
      <c r="H19" s="152"/>
      <c r="I19" s="2"/>
    </row>
    <row r="20" spans="1:9" s="128" customFormat="1" ht="20.100000000000001" customHeight="1" x14ac:dyDescent="0.35">
      <c r="A20" s="393" t="s">
        <v>359</v>
      </c>
      <c r="B20" s="394"/>
      <c r="C20" s="394"/>
      <c r="D20" s="394"/>
      <c r="E20" s="394"/>
      <c r="F20" s="394"/>
      <c r="G20" s="395"/>
      <c r="H20" s="126"/>
    </row>
    <row r="21" spans="1:9" ht="20.25" x14ac:dyDescent="0.45">
      <c r="A21" s="117"/>
      <c r="B21" s="117"/>
      <c r="C21" s="117"/>
      <c r="D21" s="117"/>
      <c r="E21" s="117"/>
      <c r="F21" s="117"/>
      <c r="G21" s="117"/>
      <c r="H21" s="117"/>
    </row>
    <row r="22" spans="1:9" ht="20.25" x14ac:dyDescent="0.45">
      <c r="A22" s="117"/>
      <c r="B22" s="117"/>
      <c r="C22" s="117"/>
      <c r="D22" s="117"/>
      <c r="E22" s="117"/>
      <c r="F22" s="117"/>
      <c r="G22" s="117"/>
      <c r="H22" s="117"/>
    </row>
    <row r="23" spans="1:9" ht="20.25" x14ac:dyDescent="0.45">
      <c r="A23" s="117"/>
      <c r="B23" s="117"/>
      <c r="C23" s="117"/>
      <c r="D23" s="117"/>
      <c r="E23" s="117"/>
      <c r="F23" s="117"/>
      <c r="G23" s="117"/>
      <c r="H23" s="117"/>
    </row>
    <row r="24" spans="1:9" x14ac:dyDescent="0.2">
      <c r="A24" s="15"/>
      <c r="B24" s="15"/>
      <c r="C24" s="15"/>
      <c r="D24" s="15"/>
      <c r="E24" s="15"/>
      <c r="F24" s="15"/>
      <c r="G24" s="15"/>
      <c r="H24" s="15"/>
    </row>
  </sheetData>
  <mergeCells count="11">
    <mergeCell ref="A20:G20"/>
    <mergeCell ref="A5:B7"/>
    <mergeCell ref="F5:G7"/>
    <mergeCell ref="A4:G4"/>
    <mergeCell ref="A2:G2"/>
    <mergeCell ref="A3:G3"/>
    <mergeCell ref="A1:C1"/>
    <mergeCell ref="D1:G1"/>
    <mergeCell ref="A19:B19"/>
    <mergeCell ref="F19:G19"/>
    <mergeCell ref="C5:E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J21"/>
  <sheetViews>
    <sheetView topLeftCell="A4" workbookViewId="0">
      <selection activeCell="A19" sqref="A19:I19"/>
    </sheetView>
  </sheetViews>
  <sheetFormatPr defaultRowHeight="14.25" x14ac:dyDescent="0.2"/>
  <cols>
    <col min="1" max="1" width="2.875" style="111" bestFit="1" customWidth="1"/>
    <col min="2" max="2" width="26.5" bestFit="1" customWidth="1"/>
    <col min="3" max="7" width="18.125" customWidth="1"/>
    <col min="8" max="8" width="51.375" bestFit="1" customWidth="1"/>
    <col min="9" max="9" width="2.875" style="111" bestFit="1" customWidth="1"/>
    <col min="13" max="13" width="11.25" bestFit="1" customWidth="1"/>
    <col min="14" max="14" width="10.25" bestFit="1" customWidth="1"/>
    <col min="17" max="17" width="10.625" bestFit="1" customWidth="1"/>
  </cols>
  <sheetData>
    <row r="1" spans="1:10" ht="20.100000000000001" customHeight="1" x14ac:dyDescent="0.2">
      <c r="A1" s="488" t="s">
        <v>274</v>
      </c>
      <c r="B1" s="488"/>
      <c r="C1" s="488"/>
      <c r="D1" s="488"/>
      <c r="E1" s="489" t="s">
        <v>275</v>
      </c>
      <c r="F1" s="489"/>
      <c r="G1" s="489"/>
      <c r="H1" s="489"/>
      <c r="I1" s="489"/>
      <c r="J1" s="15"/>
    </row>
    <row r="2" spans="1:10" ht="20.100000000000001" customHeight="1" x14ac:dyDescent="0.2">
      <c r="A2" s="398" t="s">
        <v>157</v>
      </c>
      <c r="B2" s="398"/>
      <c r="C2" s="398"/>
      <c r="D2" s="398"/>
      <c r="E2" s="398"/>
      <c r="F2" s="398"/>
      <c r="G2" s="398"/>
      <c r="H2" s="398"/>
      <c r="I2" s="398"/>
      <c r="J2" s="15"/>
    </row>
    <row r="3" spans="1:10" ht="20.100000000000001" customHeight="1" x14ac:dyDescent="0.2">
      <c r="A3" s="417" t="s">
        <v>277</v>
      </c>
      <c r="B3" s="417"/>
      <c r="C3" s="417"/>
      <c r="D3" s="417"/>
      <c r="E3" s="417"/>
      <c r="F3" s="417"/>
      <c r="G3" s="417"/>
      <c r="H3" s="417"/>
      <c r="I3" s="417"/>
      <c r="J3" s="15"/>
    </row>
    <row r="4" spans="1:10" ht="20.100000000000001" customHeight="1" x14ac:dyDescent="0.2">
      <c r="A4" s="487" t="s">
        <v>273</v>
      </c>
      <c r="B4" s="487"/>
      <c r="C4" s="487"/>
      <c r="D4" s="487"/>
      <c r="E4" s="487"/>
      <c r="F4" s="487"/>
      <c r="G4" s="487"/>
      <c r="H4" s="487"/>
      <c r="I4" s="487"/>
      <c r="J4" s="147"/>
    </row>
    <row r="5" spans="1:10" ht="20.100000000000001" customHeight="1" x14ac:dyDescent="0.2">
      <c r="A5" s="424" t="s">
        <v>0</v>
      </c>
      <c r="B5" s="424"/>
      <c r="C5" s="102" t="s">
        <v>1</v>
      </c>
      <c r="D5" s="102" t="s">
        <v>2</v>
      </c>
      <c r="E5" s="102" t="s">
        <v>3</v>
      </c>
      <c r="F5" s="102" t="s">
        <v>4</v>
      </c>
      <c r="G5" s="102" t="s">
        <v>5</v>
      </c>
      <c r="H5" s="396" t="s">
        <v>32</v>
      </c>
      <c r="I5" s="396"/>
      <c r="J5" s="15"/>
    </row>
    <row r="6" spans="1:10" ht="20.100000000000001" customHeight="1" x14ac:dyDescent="0.2">
      <c r="A6" s="424"/>
      <c r="B6" s="424"/>
      <c r="C6" s="102" t="s">
        <v>217</v>
      </c>
      <c r="D6" s="102" t="s">
        <v>218</v>
      </c>
      <c r="E6" s="102" t="s">
        <v>219</v>
      </c>
      <c r="F6" s="102" t="s">
        <v>220</v>
      </c>
      <c r="G6" s="102" t="s">
        <v>44</v>
      </c>
      <c r="H6" s="396"/>
      <c r="I6" s="396"/>
      <c r="J6" s="15"/>
    </row>
    <row r="7" spans="1:10" ht="20.100000000000001" customHeight="1" x14ac:dyDescent="0.2">
      <c r="A7" s="99">
        <v>1</v>
      </c>
      <c r="B7" s="93" t="s">
        <v>174</v>
      </c>
      <c r="C7" s="97">
        <f>'Table No. 15'!C7-'Table No. 14'!C7-'Table No. 11'!C7</f>
        <v>1753558.6394832598</v>
      </c>
      <c r="D7" s="97">
        <f>'Table No. 15'!D7-'Table No. 14'!D7-'Table No. 11'!D7</f>
        <v>2293112.0444609504</v>
      </c>
      <c r="E7" s="97">
        <f>'Table No. 15'!E7-'Table No. 14'!E7-'Table No. 11'!E7</f>
        <v>2870450.4986612513</v>
      </c>
      <c r="F7" s="97">
        <f>'Table No. 15'!F7-'Table No. 14'!F7-'Table No. 11'!F7</f>
        <v>1273802.6801643332</v>
      </c>
      <c r="G7" s="97">
        <f t="shared" ref="G7:G17" si="0">SUM(C7:F7)</f>
        <v>8190923.8627697956</v>
      </c>
      <c r="H7" s="118" t="s">
        <v>33</v>
      </c>
      <c r="I7" s="123">
        <v>1</v>
      </c>
      <c r="J7" s="15"/>
    </row>
    <row r="8" spans="1:10" ht="20.100000000000001" customHeight="1" x14ac:dyDescent="0.2">
      <c r="A8" s="98">
        <v>2</v>
      </c>
      <c r="B8" s="89" t="s">
        <v>7</v>
      </c>
      <c r="C8" s="96">
        <f>'Table No. 15'!C8-'Table No. 14'!C8-'Table No. 11'!C8</f>
        <v>4013057.8503607996</v>
      </c>
      <c r="D8" s="96">
        <f>'Table No. 15'!D8-'Table No. 14'!D8-'Table No. 11'!D8</f>
        <v>6162081.40718266</v>
      </c>
      <c r="E8" s="96">
        <f>'Table No. 15'!E8-'Table No. 14'!E8-'Table No. 11'!E8</f>
        <v>421384.30935767596</v>
      </c>
      <c r="F8" s="96">
        <f>'Table No. 15'!F8-'Table No. 14'!F8-'Table No. 11'!F8</f>
        <v>386355.84828370612</v>
      </c>
      <c r="G8" s="96">
        <f t="shared" si="0"/>
        <v>10982879.415184842</v>
      </c>
      <c r="H8" s="120" t="s">
        <v>34</v>
      </c>
      <c r="I8" s="124">
        <v>2</v>
      </c>
      <c r="J8" s="15"/>
    </row>
    <row r="9" spans="1:10" ht="20.100000000000001" customHeight="1" x14ac:dyDescent="0.2">
      <c r="A9" s="99">
        <v>3</v>
      </c>
      <c r="B9" s="93" t="s">
        <v>8</v>
      </c>
      <c r="C9" s="97">
        <f>'Table No. 15'!C9-'Table No. 14'!C9-'Table No. 11'!C9</f>
        <v>0</v>
      </c>
      <c r="D9" s="97">
        <f>'Table No. 15'!D9-'Table No. 14'!D9-'Table No. 11'!D9</f>
        <v>0</v>
      </c>
      <c r="E9" s="97">
        <f>'Table No. 15'!E9-'Table No. 14'!E9-'Table No. 11'!E9</f>
        <v>0</v>
      </c>
      <c r="F9" s="97">
        <f>'Table No. 15'!F9-'Table No. 14'!F9-'Table No. 11'!F9</f>
        <v>5247</v>
      </c>
      <c r="G9" s="97">
        <f t="shared" si="0"/>
        <v>5247</v>
      </c>
      <c r="H9" s="118" t="s">
        <v>35</v>
      </c>
      <c r="I9" s="123">
        <v>3</v>
      </c>
      <c r="J9" s="15"/>
    </row>
    <row r="10" spans="1:10" ht="20.100000000000001" customHeight="1" x14ac:dyDescent="0.2">
      <c r="A10" s="98">
        <v>4</v>
      </c>
      <c r="B10" s="89" t="s">
        <v>9</v>
      </c>
      <c r="C10" s="96">
        <f>'Table No. 15'!C10-'Table No. 14'!C10-'Table No. 11'!C10</f>
        <v>112900.03636363638</v>
      </c>
      <c r="D10" s="96">
        <f>'Table No. 15'!D10-'Table No. 14'!D10-'Table No. 11'!D10</f>
        <v>214693.60572377598</v>
      </c>
      <c r="E10" s="96">
        <f>'Table No. 15'!E10-'Table No. 14'!E10-'Table No. 11'!E10</f>
        <v>204211.34399419482</v>
      </c>
      <c r="F10" s="96">
        <f>'Table No. 15'!F10-'Table No. 14'!F10-'Table No. 11'!F10</f>
        <v>58287.282847646624</v>
      </c>
      <c r="G10" s="96">
        <f t="shared" si="0"/>
        <v>590092.2689292538</v>
      </c>
      <c r="H10" s="120" t="s">
        <v>36</v>
      </c>
      <c r="I10" s="124">
        <v>4</v>
      </c>
      <c r="J10" s="15"/>
    </row>
    <row r="11" spans="1:10" ht="20.100000000000001" customHeight="1" x14ac:dyDescent="0.2">
      <c r="A11" s="99">
        <v>5</v>
      </c>
      <c r="B11" s="93" t="s">
        <v>10</v>
      </c>
      <c r="C11" s="97">
        <f>'Table No. 15'!C11-'Table No. 14'!C11-'Table No. 11'!C11</f>
        <v>3114.92</v>
      </c>
      <c r="D11" s="97">
        <f>'Table No. 15'!D11-'Table No. 14'!D11-'Table No. 11'!D11</f>
        <v>3625.8500000000004</v>
      </c>
      <c r="E11" s="97">
        <f>'Table No. 15'!E11-'Table No. 14'!E11-'Table No. 11'!E11</f>
        <v>0</v>
      </c>
      <c r="F11" s="97">
        <f>'Table No. 15'!F11-'Table No. 14'!F11-'Table No. 11'!F11</f>
        <v>0</v>
      </c>
      <c r="G11" s="97">
        <f t="shared" si="0"/>
        <v>6740.77</v>
      </c>
      <c r="H11" s="118" t="s">
        <v>37</v>
      </c>
      <c r="I11" s="123">
        <v>5</v>
      </c>
      <c r="J11" s="15"/>
    </row>
    <row r="12" spans="1:10" ht="20.100000000000001" customHeight="1" x14ac:dyDescent="0.2">
      <c r="A12" s="98">
        <v>6</v>
      </c>
      <c r="B12" s="89" t="s">
        <v>11</v>
      </c>
      <c r="C12" s="96">
        <f>'Table No. 15'!C12-'Table No. 14'!C12-'Table No. 11'!C12</f>
        <v>0</v>
      </c>
      <c r="D12" s="96">
        <f>'Table No. 15'!D12-'Table No. 14'!D12-'Table No. 11'!D12</f>
        <v>0</v>
      </c>
      <c r="E12" s="96">
        <f>'Table No. 15'!E12-'Table No. 14'!E12-'Table No. 11'!E12</f>
        <v>0</v>
      </c>
      <c r="F12" s="96">
        <f>'Table No. 15'!F12-'Table No. 14'!F12-'Table No. 11'!F12</f>
        <v>13917262</v>
      </c>
      <c r="G12" s="96">
        <f t="shared" si="0"/>
        <v>13917262</v>
      </c>
      <c r="H12" s="120" t="s">
        <v>38</v>
      </c>
      <c r="I12" s="124">
        <v>6</v>
      </c>
      <c r="J12" s="15"/>
    </row>
    <row r="13" spans="1:10" ht="20.100000000000001" customHeight="1" x14ac:dyDescent="0.2">
      <c r="A13" s="99">
        <v>7</v>
      </c>
      <c r="B13" s="93" t="s">
        <v>173</v>
      </c>
      <c r="C13" s="97">
        <f>'Table No. 15'!C13-'Table No. 14'!C13-'Table No. 11'!C13</f>
        <v>1517690.5638588264</v>
      </c>
      <c r="D13" s="97">
        <f>'Table No. 15'!D13-'Table No. 14'!D13-'Table No. 11'!D13</f>
        <v>1052413.8971965173</v>
      </c>
      <c r="E13" s="97">
        <f>'Table No. 15'!E13-'Table No. 14'!E13-'Table No. 11'!E13</f>
        <v>779784</v>
      </c>
      <c r="F13" s="97">
        <f>'Table No. 15'!F13-'Table No. 14'!F13-'Table No. 11'!F13</f>
        <v>163215.59946370189</v>
      </c>
      <c r="G13" s="97">
        <f t="shared" si="0"/>
        <v>3513104.0605190457</v>
      </c>
      <c r="H13" s="118" t="s">
        <v>39</v>
      </c>
      <c r="I13" s="123">
        <v>7</v>
      </c>
      <c r="J13" s="15"/>
    </row>
    <row r="14" spans="1:10" ht="20.100000000000001" customHeight="1" x14ac:dyDescent="0.2">
      <c r="A14" s="98">
        <v>8</v>
      </c>
      <c r="B14" s="89" t="s">
        <v>31</v>
      </c>
      <c r="C14" s="96">
        <f>'Table No. 15'!C14-'Table No. 14'!C14-'Table No. 11'!C14</f>
        <v>425174.0939594208</v>
      </c>
      <c r="D14" s="96">
        <f>'Table No. 15'!D14-'Table No. 14'!D14-'Table No. 11'!D14</f>
        <v>329233.23111344455</v>
      </c>
      <c r="E14" s="96">
        <f>'Table No. 15'!E14-'Table No. 14'!E14-'Table No. 11'!E14</f>
        <v>481837.39141008409</v>
      </c>
      <c r="F14" s="96">
        <f>'Table No. 15'!F14-'Table No. 14'!F14-'Table No. 11'!F14</f>
        <v>134918.45394523907</v>
      </c>
      <c r="G14" s="96">
        <f t="shared" si="0"/>
        <v>1371163.1704281885</v>
      </c>
      <c r="H14" s="120" t="s">
        <v>40</v>
      </c>
      <c r="I14" s="124">
        <v>8</v>
      </c>
      <c r="J14" s="15"/>
    </row>
    <row r="15" spans="1:10" ht="20.100000000000001" customHeight="1" x14ac:dyDescent="0.2">
      <c r="A15" s="99">
        <v>9</v>
      </c>
      <c r="B15" s="93" t="s">
        <v>12</v>
      </c>
      <c r="C15" s="97">
        <f>'Table No. 15'!C15-'Table No. 14'!C15-'Table No. 11'!C15</f>
        <v>89975.563782405166</v>
      </c>
      <c r="D15" s="97">
        <f>'Table No. 15'!D15-'Table No. 14'!D15-'Table No. 11'!D15</f>
        <v>84656.284823172493</v>
      </c>
      <c r="E15" s="97">
        <f>'Table No. 15'!E15-'Table No. 14'!E15-'Table No. 11'!E15</f>
        <v>0</v>
      </c>
      <c r="F15" s="97">
        <f>'Table No. 15'!F15-'Table No. 14'!F15-'Table No. 11'!F15</f>
        <v>0</v>
      </c>
      <c r="G15" s="97">
        <f t="shared" si="0"/>
        <v>174631.84860557766</v>
      </c>
      <c r="H15" s="118" t="s">
        <v>41</v>
      </c>
      <c r="I15" s="123">
        <v>9</v>
      </c>
      <c r="J15" s="15"/>
    </row>
    <row r="16" spans="1:10" ht="20.100000000000001" customHeight="1" x14ac:dyDescent="0.2">
      <c r="A16" s="98">
        <v>10</v>
      </c>
      <c r="B16" s="89" t="s">
        <v>13</v>
      </c>
      <c r="C16" s="96">
        <f>'Table No. 15'!C16-'Table No. 14'!C16-'Table No. 11'!C16</f>
        <v>415611.09771526174</v>
      </c>
      <c r="D16" s="96">
        <f>'Table No. 15'!D16-'Table No. 14'!D16-'Table No. 11'!D16</f>
        <v>1573952.5112783276</v>
      </c>
      <c r="E16" s="96">
        <f>'Table No. 15'!E16-'Table No. 14'!E16-'Table No. 11'!E16</f>
        <v>449858.92273361352</v>
      </c>
      <c r="F16" s="96">
        <f>'Table No. 15'!F16-'Table No. 14'!F16-'Table No. 11'!F16</f>
        <v>0</v>
      </c>
      <c r="G16" s="96">
        <f t="shared" si="0"/>
        <v>2439422.5317272032</v>
      </c>
      <c r="H16" s="120" t="s">
        <v>42</v>
      </c>
      <c r="I16" s="124">
        <v>10</v>
      </c>
      <c r="J16" s="15"/>
    </row>
    <row r="17" spans="1:10" ht="20.100000000000001" customHeight="1" x14ac:dyDescent="0.2">
      <c r="A17" s="99">
        <v>11</v>
      </c>
      <c r="B17" s="93" t="s">
        <v>14</v>
      </c>
      <c r="C17" s="97">
        <f>'Table No. 15'!C17-'Table No. 14'!C17-'Table No. 11'!C17</f>
        <v>80663.770389523808</v>
      </c>
      <c r="D17" s="97">
        <f>'Table No. 15'!D17-'Table No. 14'!D17-'Table No. 11'!D17</f>
        <v>144635.79111527913</v>
      </c>
      <c r="E17" s="97">
        <f>'Table No. 15'!E17-'Table No. 14'!E17-'Table No. 11'!E17</f>
        <v>135575</v>
      </c>
      <c r="F17" s="97">
        <f>'Table No. 15'!F17-'Table No. 14'!F17-'Table No. 11'!F17</f>
        <v>0</v>
      </c>
      <c r="G17" s="97">
        <f t="shared" si="0"/>
        <v>360874.56150480296</v>
      </c>
      <c r="H17" s="118" t="s">
        <v>43</v>
      </c>
      <c r="I17" s="123">
        <v>11</v>
      </c>
      <c r="J17" s="15"/>
    </row>
    <row r="18" spans="1:10" ht="20.100000000000001" customHeight="1" x14ac:dyDescent="0.2">
      <c r="A18" s="397" t="s">
        <v>15</v>
      </c>
      <c r="B18" s="397"/>
      <c r="C18" s="145">
        <f>SUM(C7:C17)</f>
        <v>8411746.535913134</v>
      </c>
      <c r="D18" s="145">
        <f>SUM(D7:D17)</f>
        <v>11858404.622894125</v>
      </c>
      <c r="E18" s="145">
        <f>SUM(E7:E17)</f>
        <v>5343101.4661568198</v>
      </c>
      <c r="F18" s="145">
        <f>SUM(F7:F17)</f>
        <v>15939088.864704628</v>
      </c>
      <c r="G18" s="145">
        <f>SUM(G7:G17)</f>
        <v>41552341.489668712</v>
      </c>
      <c r="H18" s="396" t="s">
        <v>44</v>
      </c>
      <c r="I18" s="396"/>
      <c r="J18" s="15"/>
    </row>
    <row r="19" spans="1:10" ht="20.100000000000001" customHeight="1" x14ac:dyDescent="0.35">
      <c r="A19" s="393" t="s">
        <v>359</v>
      </c>
      <c r="B19" s="394"/>
      <c r="C19" s="394"/>
      <c r="D19" s="394"/>
      <c r="E19" s="394"/>
      <c r="F19" s="394"/>
      <c r="G19" s="394"/>
      <c r="H19" s="394"/>
      <c r="I19" s="395"/>
      <c r="J19" s="15"/>
    </row>
    <row r="20" spans="1:10" x14ac:dyDescent="0.2">
      <c r="A20" s="110"/>
      <c r="B20" s="15"/>
      <c r="C20" s="15"/>
      <c r="D20" s="15"/>
      <c r="E20" s="15"/>
      <c r="F20" s="15"/>
      <c r="G20" s="15"/>
      <c r="H20" s="15"/>
      <c r="I20" s="110"/>
      <c r="J20" s="15"/>
    </row>
    <row r="21" spans="1:10" x14ac:dyDescent="0.2">
      <c r="A21" s="110"/>
      <c r="B21" s="15"/>
      <c r="C21" s="15"/>
      <c r="D21" s="15"/>
      <c r="E21" s="15"/>
      <c r="F21" s="15"/>
      <c r="G21" s="15"/>
      <c r="H21" s="15"/>
      <c r="I21" s="110"/>
      <c r="J21" s="15"/>
    </row>
  </sheetData>
  <mergeCells count="10">
    <mergeCell ref="A19:I19"/>
    <mergeCell ref="A4:I4"/>
    <mergeCell ref="A2:I2"/>
    <mergeCell ref="A3:I3"/>
    <mergeCell ref="A1:D1"/>
    <mergeCell ref="E1:I1"/>
    <mergeCell ref="H18:I18"/>
    <mergeCell ref="A18:B18"/>
    <mergeCell ref="H5:I6"/>
    <mergeCell ref="A5:B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10"/>
  <sheetViews>
    <sheetView zoomScale="91" zoomScaleNormal="91" workbookViewId="0">
      <selection activeCell="A9" sqref="A9:Q9"/>
    </sheetView>
  </sheetViews>
  <sheetFormatPr defaultRowHeight="14.25" x14ac:dyDescent="0.2"/>
  <cols>
    <col min="1" max="1" width="3.25" customWidth="1"/>
    <col min="2" max="2" width="24.25" bestFit="1" customWidth="1"/>
    <col min="3" max="14" width="8.625" customWidth="1"/>
    <col min="15" max="15" width="16.5" bestFit="1" customWidth="1"/>
    <col min="16" max="16" width="20.125" bestFit="1" customWidth="1"/>
    <col min="17" max="17" width="3.625" customWidth="1"/>
  </cols>
  <sheetData>
    <row r="1" spans="1:18" ht="21.75" customHeight="1" x14ac:dyDescent="0.2">
      <c r="A1" s="490" t="s">
        <v>280</v>
      </c>
      <c r="B1" s="491"/>
      <c r="C1" s="491"/>
      <c r="D1" s="491"/>
      <c r="E1" s="491"/>
      <c r="F1" s="491"/>
      <c r="G1" s="491"/>
      <c r="H1" s="492"/>
      <c r="I1" s="493" t="s">
        <v>281</v>
      </c>
      <c r="J1" s="494"/>
      <c r="K1" s="494"/>
      <c r="L1" s="494"/>
      <c r="M1" s="494"/>
      <c r="N1" s="494"/>
      <c r="O1" s="494"/>
      <c r="P1" s="494"/>
      <c r="Q1" s="495"/>
      <c r="R1" s="15"/>
    </row>
    <row r="2" spans="1:18" ht="24.95" customHeight="1" x14ac:dyDescent="0.2">
      <c r="A2" s="499" t="s">
        <v>175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1"/>
      <c r="R2" s="15"/>
    </row>
    <row r="3" spans="1:18" ht="24.95" customHeight="1" x14ac:dyDescent="0.2">
      <c r="A3" s="496" t="s">
        <v>279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8"/>
      <c r="R3" s="15"/>
    </row>
    <row r="4" spans="1:18" ht="20.100000000000001" customHeight="1" x14ac:dyDescent="0.2">
      <c r="A4" s="502" t="s">
        <v>47</v>
      </c>
      <c r="B4" s="503"/>
      <c r="C4" s="161" t="s">
        <v>48</v>
      </c>
      <c r="D4" s="161" t="s">
        <v>49</v>
      </c>
      <c r="E4" s="161" t="s">
        <v>50</v>
      </c>
      <c r="F4" s="161" t="s">
        <v>51</v>
      </c>
      <c r="G4" s="161" t="s">
        <v>52</v>
      </c>
      <c r="H4" s="161" t="s">
        <v>53</v>
      </c>
      <c r="I4" s="161" t="s">
        <v>54</v>
      </c>
      <c r="J4" s="161" t="s">
        <v>55</v>
      </c>
      <c r="K4" s="161" t="s">
        <v>56</v>
      </c>
      <c r="L4" s="161" t="s">
        <v>57</v>
      </c>
      <c r="M4" s="161" t="s">
        <v>58</v>
      </c>
      <c r="N4" s="161" t="s">
        <v>59</v>
      </c>
      <c r="O4" s="172" t="s">
        <v>60</v>
      </c>
      <c r="P4" s="506" t="s">
        <v>61</v>
      </c>
      <c r="Q4" s="506"/>
      <c r="R4" s="15"/>
    </row>
    <row r="5" spans="1:18" ht="20.100000000000001" customHeight="1" x14ac:dyDescent="0.2">
      <c r="A5" s="504"/>
      <c r="B5" s="505"/>
      <c r="C5" s="161" t="s">
        <v>62</v>
      </c>
      <c r="D5" s="161" t="s">
        <v>63</v>
      </c>
      <c r="E5" s="161" t="s">
        <v>64</v>
      </c>
      <c r="F5" s="161" t="s">
        <v>65</v>
      </c>
      <c r="G5" s="161" t="s">
        <v>66</v>
      </c>
      <c r="H5" s="161" t="s">
        <v>67</v>
      </c>
      <c r="I5" s="161" t="s">
        <v>68</v>
      </c>
      <c r="J5" s="161" t="s">
        <v>69</v>
      </c>
      <c r="K5" s="161" t="s">
        <v>70</v>
      </c>
      <c r="L5" s="162" t="s">
        <v>71</v>
      </c>
      <c r="M5" s="162" t="s">
        <v>72</v>
      </c>
      <c r="N5" s="162" t="s">
        <v>73</v>
      </c>
      <c r="O5" s="163" t="s">
        <v>74</v>
      </c>
      <c r="P5" s="506"/>
      <c r="Q5" s="506"/>
      <c r="R5" s="15"/>
    </row>
    <row r="6" spans="1:18" ht="20.100000000000001" customHeight="1" x14ac:dyDescent="0.2">
      <c r="A6" s="156">
        <v>1</v>
      </c>
      <c r="B6" s="157" t="s">
        <v>75</v>
      </c>
      <c r="C6" s="160">
        <v>0.48101603962249234</v>
      </c>
      <c r="D6" s="160">
        <v>0.47811757636078533</v>
      </c>
      <c r="E6" s="160">
        <v>0.49017139883270311</v>
      </c>
      <c r="F6" s="160">
        <v>0.51184385905389684</v>
      </c>
      <c r="G6" s="160">
        <v>0.51034695208871927</v>
      </c>
      <c r="H6" s="160">
        <v>0.52294151050539461</v>
      </c>
      <c r="I6" s="160">
        <v>0.52600571398150942</v>
      </c>
      <c r="J6" s="160">
        <v>0.52637517338467588</v>
      </c>
      <c r="K6" s="160">
        <v>0.508650157783752</v>
      </c>
      <c r="L6" s="160">
        <v>0.49350764962838745</v>
      </c>
      <c r="M6" s="160">
        <v>0.48598953810713147</v>
      </c>
      <c r="N6" s="160">
        <v>0.45053980985802017</v>
      </c>
      <c r="O6" s="160">
        <v>0.49888494656807703</v>
      </c>
      <c r="P6" s="158" t="s">
        <v>76</v>
      </c>
      <c r="Q6" s="159">
        <v>1</v>
      </c>
      <c r="R6" s="15"/>
    </row>
    <row r="7" spans="1:18" ht="20.100000000000001" customHeight="1" x14ac:dyDescent="0.2">
      <c r="A7" s="156">
        <v>2</v>
      </c>
      <c r="B7" s="157" t="s">
        <v>77</v>
      </c>
      <c r="C7" s="160">
        <v>0.47962155143331797</v>
      </c>
      <c r="D7" s="160">
        <v>0.48877129954932436</v>
      </c>
      <c r="E7" s="160">
        <v>0.49858059122936926</v>
      </c>
      <c r="F7" s="160">
        <v>0.52768447277109909</v>
      </c>
      <c r="G7" s="160">
        <v>0.53549706901407179</v>
      </c>
      <c r="H7" s="160">
        <v>0.54640266914504243</v>
      </c>
      <c r="I7" s="160">
        <v>0.5596393695323405</v>
      </c>
      <c r="J7" s="160">
        <v>0.55586533055527998</v>
      </c>
      <c r="K7" s="160">
        <v>0.56405870546649883</v>
      </c>
      <c r="L7" s="160">
        <v>0.53110704531328168</v>
      </c>
      <c r="M7" s="160">
        <v>0.48301830873733487</v>
      </c>
      <c r="N7" s="160">
        <v>0.48181065494355541</v>
      </c>
      <c r="O7" s="160">
        <v>0.52103714189910943</v>
      </c>
      <c r="P7" s="158" t="s">
        <v>78</v>
      </c>
      <c r="Q7" s="159">
        <v>2</v>
      </c>
      <c r="R7" s="15"/>
    </row>
    <row r="8" spans="1:18" ht="20.100000000000001" customHeight="1" x14ac:dyDescent="0.2">
      <c r="A8" s="506" t="s">
        <v>79</v>
      </c>
      <c r="B8" s="506"/>
      <c r="C8" s="164">
        <v>0.48004618705480517</v>
      </c>
      <c r="D8" s="164">
        <v>0.48552729668652128</v>
      </c>
      <c r="E8" s="164">
        <v>0.4960202628612253</v>
      </c>
      <c r="F8" s="164">
        <v>0.52286197270385648</v>
      </c>
      <c r="G8" s="164">
        <v>0.52782427672636101</v>
      </c>
      <c r="H8" s="164">
        <v>0.53914664999192297</v>
      </c>
      <c r="I8" s="164">
        <v>0.5492371299989024</v>
      </c>
      <c r="J8" s="164">
        <v>0.54675123349475252</v>
      </c>
      <c r="K8" s="164">
        <v>0.54698729858752715</v>
      </c>
      <c r="L8" s="164">
        <v>0.51951311331409211</v>
      </c>
      <c r="M8" s="164">
        <v>0.48393103163799861</v>
      </c>
      <c r="N8" s="164">
        <v>0.47219853711655813</v>
      </c>
      <c r="O8" s="164">
        <v>0.51424061225318263</v>
      </c>
      <c r="P8" s="506" t="s">
        <v>80</v>
      </c>
      <c r="Q8" s="506"/>
      <c r="R8" s="15"/>
    </row>
    <row r="9" spans="1:18" s="128" customFormat="1" ht="15.75" customHeight="1" x14ac:dyDescent="0.35">
      <c r="A9" s="393" t="s">
        <v>359</v>
      </c>
      <c r="B9" s="394"/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5"/>
      <c r="R9" s="127"/>
    </row>
    <row r="10" spans="1:18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</sheetData>
  <mergeCells count="9">
    <mergeCell ref="A9:Q9"/>
    <mergeCell ref="A1:H1"/>
    <mergeCell ref="I1:Q1"/>
    <mergeCell ref="A3:Q3"/>
    <mergeCell ref="A2:Q2"/>
    <mergeCell ref="A4:B5"/>
    <mergeCell ref="A8:B8"/>
    <mergeCell ref="P8:Q8"/>
    <mergeCell ref="P4:Q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2"/>
  <sheetViews>
    <sheetView topLeftCell="A4" zoomScale="93" zoomScaleNormal="93" workbookViewId="0">
      <selection activeCell="A4" sqref="A4:I18"/>
    </sheetView>
  </sheetViews>
  <sheetFormatPr defaultRowHeight="14.25" x14ac:dyDescent="0.2"/>
  <cols>
    <col min="1" max="1" width="3.125" customWidth="1"/>
    <col min="2" max="2" width="28.125" customWidth="1"/>
    <col min="3" max="3" width="20.125" bestFit="1" customWidth="1"/>
    <col min="4" max="7" width="18.125" customWidth="1"/>
    <col min="8" max="8" width="47.375" customWidth="1"/>
    <col min="9" max="9" width="3.375" customWidth="1"/>
  </cols>
  <sheetData>
    <row r="1" spans="1:10" s="85" customFormat="1" ht="30" customHeight="1" x14ac:dyDescent="0.25">
      <c r="A1" s="379" t="s">
        <v>16</v>
      </c>
      <c r="B1" s="380"/>
      <c r="C1" s="380"/>
      <c r="D1" s="380"/>
      <c r="E1" s="381"/>
      <c r="F1" s="382" t="s">
        <v>214</v>
      </c>
      <c r="G1" s="383"/>
      <c r="H1" s="383"/>
      <c r="I1" s="384"/>
      <c r="J1" s="84"/>
    </row>
    <row r="2" spans="1:10" s="85" customFormat="1" ht="30" customHeight="1" x14ac:dyDescent="0.25">
      <c r="A2" s="399" t="s">
        <v>120</v>
      </c>
      <c r="B2" s="400"/>
      <c r="C2" s="400"/>
      <c r="D2" s="400"/>
      <c r="E2" s="400"/>
      <c r="F2" s="400"/>
      <c r="G2" s="400"/>
      <c r="H2" s="400"/>
      <c r="I2" s="401"/>
      <c r="J2" s="86"/>
    </row>
    <row r="3" spans="1:10" s="85" customFormat="1" ht="30" customHeight="1" x14ac:dyDescent="0.25">
      <c r="A3" s="398" t="s">
        <v>215</v>
      </c>
      <c r="B3" s="398"/>
      <c r="C3" s="398"/>
      <c r="D3" s="398"/>
      <c r="E3" s="398"/>
      <c r="F3" s="398"/>
      <c r="G3" s="398"/>
      <c r="H3" s="398"/>
      <c r="I3" s="398"/>
      <c r="J3" s="26"/>
    </row>
    <row r="4" spans="1:10" ht="20.100000000000001" customHeight="1" x14ac:dyDescent="0.2">
      <c r="A4" s="385" t="s">
        <v>0</v>
      </c>
      <c r="B4" s="386"/>
      <c r="C4" s="104" t="s">
        <v>1</v>
      </c>
      <c r="D4" s="104" t="s">
        <v>2</v>
      </c>
      <c r="E4" s="104" t="s">
        <v>3</v>
      </c>
      <c r="F4" s="104" t="s">
        <v>4</v>
      </c>
      <c r="G4" s="104" t="s">
        <v>5</v>
      </c>
      <c r="H4" s="389" t="s">
        <v>32</v>
      </c>
      <c r="I4" s="390"/>
      <c r="J4" s="15"/>
    </row>
    <row r="5" spans="1:10" ht="20.100000000000001" customHeight="1" x14ac:dyDescent="0.2">
      <c r="A5" s="387"/>
      <c r="B5" s="388"/>
      <c r="C5" s="298" t="s">
        <v>217</v>
      </c>
      <c r="D5" s="104" t="s">
        <v>218</v>
      </c>
      <c r="E5" s="104" t="s">
        <v>219</v>
      </c>
      <c r="F5" s="104" t="s">
        <v>220</v>
      </c>
      <c r="G5" s="104" t="s">
        <v>44</v>
      </c>
      <c r="H5" s="391"/>
      <c r="I5" s="392"/>
      <c r="J5" s="15"/>
    </row>
    <row r="6" spans="1:10" ht="20.100000000000001" customHeight="1" x14ac:dyDescent="0.2">
      <c r="A6" s="98">
        <v>1</v>
      </c>
      <c r="B6" s="89" t="s">
        <v>132</v>
      </c>
      <c r="C6" s="96">
        <v>7617</v>
      </c>
      <c r="D6" s="96">
        <v>1052</v>
      </c>
      <c r="E6" s="96">
        <v>264</v>
      </c>
      <c r="F6" s="96">
        <v>56</v>
      </c>
      <c r="G6" s="96">
        <f t="shared" ref="G6:G17" si="0">SUM(C6:F6)</f>
        <v>8989</v>
      </c>
      <c r="H6" s="91" t="s">
        <v>33</v>
      </c>
      <c r="I6" s="100">
        <v>1</v>
      </c>
      <c r="J6" s="15"/>
    </row>
    <row r="7" spans="1:10" ht="20.100000000000001" customHeight="1" x14ac:dyDescent="0.2">
      <c r="A7" s="99">
        <v>2</v>
      </c>
      <c r="B7" s="93" t="s">
        <v>7</v>
      </c>
      <c r="C7" s="97">
        <v>44090</v>
      </c>
      <c r="D7" s="97">
        <v>7728</v>
      </c>
      <c r="E7" s="97">
        <v>170</v>
      </c>
      <c r="F7" s="97">
        <v>36</v>
      </c>
      <c r="G7" s="97">
        <f t="shared" si="0"/>
        <v>52024</v>
      </c>
      <c r="H7" s="95" t="s">
        <v>34</v>
      </c>
      <c r="I7" s="101">
        <v>2</v>
      </c>
      <c r="J7" s="15"/>
    </row>
    <row r="8" spans="1:10" ht="20.100000000000001" customHeight="1" x14ac:dyDescent="0.2">
      <c r="A8" s="98">
        <v>3</v>
      </c>
      <c r="B8" s="89" t="s">
        <v>8</v>
      </c>
      <c r="C8" s="96">
        <v>0</v>
      </c>
      <c r="D8" s="96">
        <v>0</v>
      </c>
      <c r="E8" s="96">
        <v>0</v>
      </c>
      <c r="F8" s="96">
        <v>6</v>
      </c>
      <c r="G8" s="96">
        <f t="shared" si="0"/>
        <v>6</v>
      </c>
      <c r="H8" s="91" t="s">
        <v>35</v>
      </c>
      <c r="I8" s="100">
        <v>3</v>
      </c>
      <c r="J8" s="15"/>
    </row>
    <row r="9" spans="1:10" ht="20.100000000000001" customHeight="1" x14ac:dyDescent="0.2">
      <c r="A9" s="99">
        <v>4</v>
      </c>
      <c r="B9" s="93" t="s">
        <v>9</v>
      </c>
      <c r="C9" s="97">
        <v>896</v>
      </c>
      <c r="D9" s="97">
        <v>557</v>
      </c>
      <c r="E9" s="97">
        <v>175</v>
      </c>
      <c r="F9" s="97">
        <v>17</v>
      </c>
      <c r="G9" s="97">
        <f t="shared" si="0"/>
        <v>1645</v>
      </c>
      <c r="H9" s="95" t="s">
        <v>36</v>
      </c>
      <c r="I9" s="101">
        <v>4</v>
      </c>
      <c r="J9" s="15"/>
    </row>
    <row r="10" spans="1:10" ht="20.100000000000001" customHeight="1" x14ac:dyDescent="0.2">
      <c r="A10" s="98">
        <v>5</v>
      </c>
      <c r="B10" s="89" t="s">
        <v>10</v>
      </c>
      <c r="C10" s="96">
        <v>29</v>
      </c>
      <c r="D10" s="96">
        <v>14</v>
      </c>
      <c r="E10" s="96">
        <v>0</v>
      </c>
      <c r="F10" s="96">
        <v>0</v>
      </c>
      <c r="G10" s="96">
        <f t="shared" si="0"/>
        <v>43</v>
      </c>
      <c r="H10" s="91" t="s">
        <v>37</v>
      </c>
      <c r="I10" s="100">
        <v>5</v>
      </c>
      <c r="J10" s="15"/>
    </row>
    <row r="11" spans="1:10" ht="20.100000000000001" customHeight="1" x14ac:dyDescent="0.2">
      <c r="A11" s="99">
        <v>6</v>
      </c>
      <c r="B11" s="93" t="s">
        <v>11</v>
      </c>
      <c r="C11" s="97">
        <v>0</v>
      </c>
      <c r="D11" s="97">
        <v>0</v>
      </c>
      <c r="E11" s="97">
        <v>0</v>
      </c>
      <c r="F11" s="97">
        <v>31</v>
      </c>
      <c r="G11" s="97">
        <f t="shared" si="0"/>
        <v>31</v>
      </c>
      <c r="H11" s="95" t="s">
        <v>38</v>
      </c>
      <c r="I11" s="101">
        <v>6</v>
      </c>
      <c r="J11" s="15"/>
    </row>
    <row r="12" spans="1:10" ht="20.100000000000001" customHeight="1" x14ac:dyDescent="0.2">
      <c r="A12" s="98">
        <v>7</v>
      </c>
      <c r="B12" s="89" t="s">
        <v>173</v>
      </c>
      <c r="C12" s="96">
        <v>3060</v>
      </c>
      <c r="D12" s="96">
        <v>635</v>
      </c>
      <c r="E12" s="96">
        <v>66</v>
      </c>
      <c r="F12" s="96">
        <v>2</v>
      </c>
      <c r="G12" s="96">
        <f t="shared" si="0"/>
        <v>3763</v>
      </c>
      <c r="H12" s="91" t="s">
        <v>39</v>
      </c>
      <c r="I12" s="100">
        <v>7</v>
      </c>
      <c r="J12" s="15"/>
    </row>
    <row r="13" spans="1:10" ht="20.100000000000001" customHeight="1" x14ac:dyDescent="0.2">
      <c r="A13" s="99">
        <v>8</v>
      </c>
      <c r="B13" s="93" t="s">
        <v>31</v>
      </c>
      <c r="C13" s="97">
        <v>1971</v>
      </c>
      <c r="D13" s="97">
        <v>834</v>
      </c>
      <c r="E13" s="97">
        <v>65</v>
      </c>
      <c r="F13" s="97">
        <v>8</v>
      </c>
      <c r="G13" s="97">
        <f t="shared" si="0"/>
        <v>2878</v>
      </c>
      <c r="H13" s="95" t="s">
        <v>40</v>
      </c>
      <c r="I13" s="101">
        <v>8</v>
      </c>
      <c r="J13" s="15"/>
    </row>
    <row r="14" spans="1:10" ht="20.100000000000001" customHeight="1" x14ac:dyDescent="0.2">
      <c r="A14" s="98">
        <v>9</v>
      </c>
      <c r="B14" s="89" t="s">
        <v>12</v>
      </c>
      <c r="C14" s="96">
        <v>284</v>
      </c>
      <c r="D14" s="96">
        <v>184</v>
      </c>
      <c r="E14" s="96">
        <v>0</v>
      </c>
      <c r="F14" s="96">
        <v>0</v>
      </c>
      <c r="G14" s="96">
        <f t="shared" si="0"/>
        <v>468</v>
      </c>
      <c r="H14" s="91" t="s">
        <v>41</v>
      </c>
      <c r="I14" s="100">
        <v>9</v>
      </c>
      <c r="J14" s="15"/>
    </row>
    <row r="15" spans="1:10" ht="20.100000000000001" customHeight="1" x14ac:dyDescent="0.2">
      <c r="A15" s="99">
        <v>10</v>
      </c>
      <c r="B15" s="93" t="s">
        <v>13</v>
      </c>
      <c r="C15" s="97">
        <v>1142</v>
      </c>
      <c r="D15" s="97">
        <v>351</v>
      </c>
      <c r="E15" s="97">
        <v>31</v>
      </c>
      <c r="F15" s="97">
        <v>0</v>
      </c>
      <c r="G15" s="97">
        <f t="shared" si="0"/>
        <v>1524</v>
      </c>
      <c r="H15" s="95" t="s">
        <v>42</v>
      </c>
      <c r="I15" s="101">
        <v>10</v>
      </c>
      <c r="J15" s="15"/>
    </row>
    <row r="16" spans="1:10" ht="20.100000000000001" customHeight="1" x14ac:dyDescent="0.2">
      <c r="A16" s="98">
        <v>11</v>
      </c>
      <c r="B16" s="89" t="s">
        <v>14</v>
      </c>
      <c r="C16" s="96">
        <v>194</v>
      </c>
      <c r="D16" s="96">
        <v>28</v>
      </c>
      <c r="E16" s="96">
        <v>7</v>
      </c>
      <c r="F16" s="96">
        <v>0</v>
      </c>
      <c r="G16" s="96">
        <f t="shared" si="0"/>
        <v>229</v>
      </c>
      <c r="H16" s="91" t="s">
        <v>43</v>
      </c>
      <c r="I16" s="100">
        <v>11</v>
      </c>
      <c r="J16" s="15"/>
    </row>
    <row r="17" spans="1:10" ht="20.100000000000001" customHeight="1" x14ac:dyDescent="0.2">
      <c r="A17" s="397" t="s">
        <v>15</v>
      </c>
      <c r="B17" s="397"/>
      <c r="C17" s="103">
        <f>SUM(C6:C16)</f>
        <v>59283</v>
      </c>
      <c r="D17" s="103">
        <f>SUM(D6:D16)</f>
        <v>11383</v>
      </c>
      <c r="E17" s="103">
        <f>SUM(E6:E16)</f>
        <v>778</v>
      </c>
      <c r="F17" s="103">
        <f>SUM(F6:F16)</f>
        <v>156</v>
      </c>
      <c r="G17" s="103">
        <f t="shared" si="0"/>
        <v>71600</v>
      </c>
      <c r="H17" s="396" t="s">
        <v>44</v>
      </c>
      <c r="I17" s="396"/>
      <c r="J17" s="15"/>
    </row>
    <row r="18" spans="1:10" ht="21.75" customHeight="1" x14ac:dyDescent="0.35">
      <c r="A18" s="393" t="s">
        <v>358</v>
      </c>
      <c r="B18" s="394"/>
      <c r="C18" s="394"/>
      <c r="D18" s="394"/>
      <c r="E18" s="394"/>
      <c r="F18" s="394"/>
      <c r="G18" s="394"/>
      <c r="H18" s="394"/>
      <c r="I18" s="395"/>
      <c r="J18" s="15"/>
    </row>
    <row r="19" spans="1:10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2" spans="1:10" x14ac:dyDescent="0.2">
      <c r="E22" s="2"/>
    </row>
  </sheetData>
  <mergeCells count="9">
    <mergeCell ref="A1:E1"/>
    <mergeCell ref="F1:I1"/>
    <mergeCell ref="A4:B5"/>
    <mergeCell ref="H4:I5"/>
    <mergeCell ref="A18:I18"/>
    <mergeCell ref="H17:I17"/>
    <mergeCell ref="A17:B17"/>
    <mergeCell ref="A3:I3"/>
    <mergeCell ref="A2:I2"/>
  </mergeCells>
  <pageMargins left="0.7" right="0.7" top="0.75" bottom="0.75" header="0.3" footer="0.3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12"/>
  <sheetViews>
    <sheetView workbookViewId="0">
      <selection activeCell="A9" sqref="A9:Q9"/>
    </sheetView>
  </sheetViews>
  <sheetFormatPr defaultRowHeight="14.25" x14ac:dyDescent="0.2"/>
  <cols>
    <col min="1" max="1" width="3.125" style="111" customWidth="1"/>
    <col min="2" max="2" width="27.125" bestFit="1" customWidth="1"/>
    <col min="3" max="14" width="8.625" customWidth="1"/>
    <col min="15" max="15" width="16" bestFit="1" customWidth="1"/>
    <col min="16" max="16" width="20.625" customWidth="1"/>
    <col min="17" max="17" width="3" style="111" customWidth="1"/>
  </cols>
  <sheetData>
    <row r="1" spans="1:18" ht="19.5" x14ac:dyDescent="0.45">
      <c r="A1" s="490" t="s">
        <v>212</v>
      </c>
      <c r="B1" s="491"/>
      <c r="C1" s="491"/>
      <c r="D1" s="491"/>
      <c r="E1" s="491"/>
      <c r="F1" s="491"/>
      <c r="G1" s="491"/>
      <c r="H1" s="492"/>
      <c r="I1" s="493" t="s">
        <v>284</v>
      </c>
      <c r="J1" s="494"/>
      <c r="K1" s="494"/>
      <c r="L1" s="494"/>
      <c r="M1" s="494"/>
      <c r="N1" s="494"/>
      <c r="O1" s="494"/>
      <c r="P1" s="494"/>
      <c r="Q1" s="495"/>
      <c r="R1" s="77"/>
    </row>
    <row r="2" spans="1:18" ht="19.5" x14ac:dyDescent="0.45">
      <c r="A2" s="507" t="s">
        <v>196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9"/>
      <c r="R2" s="77"/>
    </row>
    <row r="3" spans="1:18" ht="19.5" x14ac:dyDescent="0.45">
      <c r="A3" s="510" t="s">
        <v>282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2"/>
      <c r="R3" s="77"/>
    </row>
    <row r="4" spans="1:18" ht="20.100000000000001" customHeight="1" x14ac:dyDescent="0.45">
      <c r="A4" s="515" t="s">
        <v>181</v>
      </c>
      <c r="B4" s="515"/>
      <c r="C4" s="161" t="s">
        <v>48</v>
      </c>
      <c r="D4" s="161" t="s">
        <v>49</v>
      </c>
      <c r="E4" s="161" t="s">
        <v>50</v>
      </c>
      <c r="F4" s="161" t="s">
        <v>51</v>
      </c>
      <c r="G4" s="161" t="s">
        <v>52</v>
      </c>
      <c r="H4" s="161" t="s">
        <v>53</v>
      </c>
      <c r="I4" s="161" t="s">
        <v>54</v>
      </c>
      <c r="J4" s="161" t="s">
        <v>55</v>
      </c>
      <c r="K4" s="161" t="s">
        <v>56</v>
      </c>
      <c r="L4" s="161" t="s">
        <v>57</v>
      </c>
      <c r="M4" s="161" t="s">
        <v>58</v>
      </c>
      <c r="N4" s="161" t="s">
        <v>59</v>
      </c>
      <c r="O4" s="172" t="s">
        <v>60</v>
      </c>
      <c r="P4" s="506" t="s">
        <v>61</v>
      </c>
      <c r="Q4" s="506"/>
      <c r="R4" s="77"/>
    </row>
    <row r="5" spans="1:18" ht="20.100000000000001" customHeight="1" x14ac:dyDescent="0.45">
      <c r="A5" s="515"/>
      <c r="B5" s="515"/>
      <c r="C5" s="161" t="s">
        <v>62</v>
      </c>
      <c r="D5" s="161" t="s">
        <v>63</v>
      </c>
      <c r="E5" s="161" t="s">
        <v>64</v>
      </c>
      <c r="F5" s="161" t="s">
        <v>65</v>
      </c>
      <c r="G5" s="161" t="s">
        <v>66</v>
      </c>
      <c r="H5" s="161" t="s">
        <v>67</v>
      </c>
      <c r="I5" s="161" t="s">
        <v>68</v>
      </c>
      <c r="J5" s="161" t="s">
        <v>69</v>
      </c>
      <c r="K5" s="161" t="s">
        <v>70</v>
      </c>
      <c r="L5" s="162" t="s">
        <v>71</v>
      </c>
      <c r="M5" s="162" t="s">
        <v>72</v>
      </c>
      <c r="N5" s="162" t="s">
        <v>73</v>
      </c>
      <c r="O5" s="163" t="s">
        <v>74</v>
      </c>
      <c r="P5" s="506"/>
      <c r="Q5" s="506"/>
      <c r="R5" s="77"/>
    </row>
    <row r="6" spans="1:18" ht="20.100000000000001" customHeight="1" x14ac:dyDescent="0.45">
      <c r="A6" s="169">
        <v>1</v>
      </c>
      <c r="B6" s="157" t="s">
        <v>75</v>
      </c>
      <c r="C6" s="167">
        <v>262.1306824287451</v>
      </c>
      <c r="D6" s="167">
        <v>275.14168387688028</v>
      </c>
      <c r="E6" s="167">
        <v>274.15548342108946</v>
      </c>
      <c r="F6" s="167">
        <v>269.8206949769322</v>
      </c>
      <c r="G6" s="167">
        <v>285.03030786316475</v>
      </c>
      <c r="H6" s="167">
        <v>289.33985765359353</v>
      </c>
      <c r="I6" s="167">
        <v>294.99229912136684</v>
      </c>
      <c r="J6" s="167">
        <v>291.2992568390751</v>
      </c>
      <c r="K6" s="167">
        <v>292.32746742502604</v>
      </c>
      <c r="L6" s="167">
        <v>283.62489315234103</v>
      </c>
      <c r="M6" s="167">
        <v>270.64798445914079</v>
      </c>
      <c r="N6" s="167">
        <v>275.05859550239296</v>
      </c>
      <c r="O6" s="167">
        <v>280.6814582058422</v>
      </c>
      <c r="P6" s="158" t="s">
        <v>76</v>
      </c>
      <c r="Q6" s="170">
        <v>1</v>
      </c>
      <c r="R6" s="77"/>
    </row>
    <row r="7" spans="1:18" ht="20.100000000000001" customHeight="1" x14ac:dyDescent="0.45">
      <c r="A7" s="169">
        <v>2</v>
      </c>
      <c r="B7" s="157" t="s">
        <v>77</v>
      </c>
      <c r="C7" s="167">
        <v>279.44548274072247</v>
      </c>
      <c r="D7" s="167">
        <v>278.10524689147388</v>
      </c>
      <c r="E7" s="167">
        <v>285.56463765687556</v>
      </c>
      <c r="F7" s="167">
        <v>283.70519000627991</v>
      </c>
      <c r="G7" s="167">
        <v>285.49196083533826</v>
      </c>
      <c r="H7" s="167">
        <v>288.18325433807337</v>
      </c>
      <c r="I7" s="167">
        <v>288.93791536913108</v>
      </c>
      <c r="J7" s="167">
        <v>293.21953743423074</v>
      </c>
      <c r="K7" s="167">
        <v>288.38748131755989</v>
      </c>
      <c r="L7" s="167">
        <v>275.86556159027657</v>
      </c>
      <c r="M7" s="167">
        <v>276.41503917948609</v>
      </c>
      <c r="N7" s="167">
        <v>273.2080373088026</v>
      </c>
      <c r="O7" s="167">
        <v>283.3325765164326</v>
      </c>
      <c r="P7" s="158" t="s">
        <v>78</v>
      </c>
      <c r="Q7" s="170">
        <v>2</v>
      </c>
      <c r="R7" s="77"/>
    </row>
    <row r="8" spans="1:18" ht="20.100000000000001" customHeight="1" x14ac:dyDescent="0.45">
      <c r="A8" s="506" t="s">
        <v>81</v>
      </c>
      <c r="B8" s="506"/>
      <c r="C8" s="166">
        <v>274.16230035193848</v>
      </c>
      <c r="D8" s="166">
        <v>277.21662901758043</v>
      </c>
      <c r="E8" s="166">
        <v>282.13187814553118</v>
      </c>
      <c r="F8" s="166">
        <v>279.56728260097577</v>
      </c>
      <c r="G8" s="166">
        <v>285.35578337418946</v>
      </c>
      <c r="H8" s="166">
        <v>288.53021449307954</v>
      </c>
      <c r="I8" s="166">
        <v>290.73121680256514</v>
      </c>
      <c r="J8" s="166">
        <v>292.64818131715901</v>
      </c>
      <c r="K8" s="166">
        <v>289.51631297025301</v>
      </c>
      <c r="L8" s="166">
        <v>278.1384157444856</v>
      </c>
      <c r="M8" s="166">
        <v>274.63593946983224</v>
      </c>
      <c r="N8" s="166">
        <v>273.75077595693796</v>
      </c>
      <c r="O8" s="166">
        <v>282.54347372413042</v>
      </c>
      <c r="P8" s="506" t="s">
        <v>82</v>
      </c>
      <c r="Q8" s="506"/>
      <c r="R8" s="77"/>
    </row>
    <row r="9" spans="1:18" ht="19.5" x14ac:dyDescent="0.45">
      <c r="A9" s="393" t="s">
        <v>359</v>
      </c>
      <c r="B9" s="513"/>
      <c r="C9" s="513"/>
      <c r="D9" s="513"/>
      <c r="E9" s="513"/>
      <c r="F9" s="513"/>
      <c r="G9" s="513"/>
      <c r="H9" s="513"/>
      <c r="I9" s="513"/>
      <c r="J9" s="513"/>
      <c r="K9" s="513"/>
      <c r="L9" s="513"/>
      <c r="M9" s="513"/>
      <c r="N9" s="513"/>
      <c r="O9" s="513"/>
      <c r="P9" s="513"/>
      <c r="Q9" s="514"/>
      <c r="R9" s="77"/>
    </row>
    <row r="10" spans="1:18" ht="19.5" x14ac:dyDescent="0.45">
      <c r="A10" s="112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112"/>
      <c r="R10" s="77"/>
    </row>
    <row r="11" spans="1:18" x14ac:dyDescent="0.2">
      <c r="A11" s="110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10"/>
      <c r="R11" s="15"/>
    </row>
    <row r="12" spans="1:18" x14ac:dyDescent="0.2">
      <c r="A12" s="110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10"/>
      <c r="R12" s="15"/>
    </row>
  </sheetData>
  <mergeCells count="9">
    <mergeCell ref="A1:H1"/>
    <mergeCell ref="I1:Q1"/>
    <mergeCell ref="A2:Q2"/>
    <mergeCell ref="A3:Q3"/>
    <mergeCell ref="A9:Q9"/>
    <mergeCell ref="P4:Q5"/>
    <mergeCell ref="A8:B8"/>
    <mergeCell ref="P8:Q8"/>
    <mergeCell ref="A4:B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9"/>
  <sheetViews>
    <sheetView workbookViewId="0">
      <selection activeCell="A9" sqref="A9:Q9"/>
    </sheetView>
  </sheetViews>
  <sheetFormatPr defaultRowHeight="14.25" x14ac:dyDescent="0.2"/>
  <cols>
    <col min="1" max="1" width="1.75" style="111" bestFit="1" customWidth="1"/>
    <col min="2" max="2" width="23" bestFit="1" customWidth="1"/>
    <col min="3" max="14" width="8.625" customWidth="1"/>
    <col min="15" max="15" width="15.375" bestFit="1" customWidth="1"/>
    <col min="16" max="16" width="20.625" customWidth="1"/>
    <col min="17" max="17" width="1.75" style="111" bestFit="1" customWidth="1"/>
  </cols>
  <sheetData>
    <row r="1" spans="1:18" ht="20.100000000000001" customHeight="1" x14ac:dyDescent="0.2">
      <c r="A1" s="490" t="s">
        <v>205</v>
      </c>
      <c r="B1" s="491"/>
      <c r="C1" s="491"/>
      <c r="D1" s="491"/>
      <c r="E1" s="491"/>
      <c r="F1" s="491"/>
      <c r="G1" s="491"/>
      <c r="H1" s="492"/>
      <c r="I1" s="493" t="s">
        <v>285</v>
      </c>
      <c r="J1" s="494"/>
      <c r="K1" s="494"/>
      <c r="L1" s="494"/>
      <c r="M1" s="494"/>
      <c r="N1" s="494"/>
      <c r="O1" s="494"/>
      <c r="P1" s="494"/>
      <c r="Q1" s="495"/>
      <c r="R1" s="15"/>
    </row>
    <row r="2" spans="1:18" ht="20.100000000000001" customHeight="1" x14ac:dyDescent="0.25">
      <c r="A2" s="516" t="s">
        <v>195</v>
      </c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8"/>
      <c r="R2" s="15"/>
    </row>
    <row r="3" spans="1:18" ht="20.100000000000001" customHeight="1" x14ac:dyDescent="0.2">
      <c r="A3" s="519" t="s">
        <v>283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1"/>
      <c r="R3" s="15"/>
    </row>
    <row r="4" spans="1:18" ht="20.100000000000001" customHeight="1" x14ac:dyDescent="0.2">
      <c r="A4" s="523" t="s">
        <v>213</v>
      </c>
      <c r="B4" s="524"/>
      <c r="C4" s="153" t="s">
        <v>48</v>
      </c>
      <c r="D4" s="153" t="s">
        <v>49</v>
      </c>
      <c r="E4" s="153" t="s">
        <v>50</v>
      </c>
      <c r="F4" s="153" t="s">
        <v>51</v>
      </c>
      <c r="G4" s="153" t="s">
        <v>52</v>
      </c>
      <c r="H4" s="153" t="s">
        <v>53</v>
      </c>
      <c r="I4" s="153" t="s">
        <v>54</v>
      </c>
      <c r="J4" s="153" t="s">
        <v>55</v>
      </c>
      <c r="K4" s="153" t="s">
        <v>56</v>
      </c>
      <c r="L4" s="153" t="s">
        <v>57</v>
      </c>
      <c r="M4" s="153" t="s">
        <v>58</v>
      </c>
      <c r="N4" s="153" t="s">
        <v>59</v>
      </c>
      <c r="O4" s="173" t="s">
        <v>60</v>
      </c>
      <c r="P4" s="522" t="s">
        <v>61</v>
      </c>
      <c r="Q4" s="522"/>
      <c r="R4" s="15"/>
    </row>
    <row r="5" spans="1:18" ht="20.100000000000001" customHeight="1" x14ac:dyDescent="0.2">
      <c r="A5" s="525"/>
      <c r="B5" s="526"/>
      <c r="C5" s="153" t="s">
        <v>62</v>
      </c>
      <c r="D5" s="153" t="s">
        <v>63</v>
      </c>
      <c r="E5" s="153" t="s">
        <v>64</v>
      </c>
      <c r="F5" s="153" t="s">
        <v>65</v>
      </c>
      <c r="G5" s="153" t="s">
        <v>66</v>
      </c>
      <c r="H5" s="153" t="s">
        <v>67</v>
      </c>
      <c r="I5" s="153" t="s">
        <v>68</v>
      </c>
      <c r="J5" s="153" t="s">
        <v>69</v>
      </c>
      <c r="K5" s="153" t="s">
        <v>70</v>
      </c>
      <c r="L5" s="154" t="s">
        <v>71</v>
      </c>
      <c r="M5" s="154" t="s">
        <v>72</v>
      </c>
      <c r="N5" s="154" t="s">
        <v>73</v>
      </c>
      <c r="O5" s="155" t="s">
        <v>74</v>
      </c>
      <c r="P5" s="522"/>
      <c r="Q5" s="522"/>
      <c r="R5" s="15"/>
    </row>
    <row r="6" spans="1:18" ht="20.100000000000001" customHeight="1" x14ac:dyDescent="0.2">
      <c r="A6" s="169">
        <v>1</v>
      </c>
      <c r="B6" s="157" t="s">
        <v>75</v>
      </c>
      <c r="C6" s="168">
        <v>126.08906272541623</v>
      </c>
      <c r="D6" s="168">
        <v>131.55007505103936</v>
      </c>
      <c r="E6" s="168">
        <v>134.38317680617138</v>
      </c>
      <c r="F6" s="168">
        <v>138.10606576959739</v>
      </c>
      <c r="G6" s="168">
        <v>145.46434887087543</v>
      </c>
      <c r="H6" s="168">
        <v>151.30782221078607</v>
      </c>
      <c r="I6" s="168">
        <v>155.16763491838154</v>
      </c>
      <c r="J6" s="168">
        <v>153.33269682549539</v>
      </c>
      <c r="K6" s="168">
        <v>148.69241243026411</v>
      </c>
      <c r="L6" s="168">
        <v>139.97105439571436</v>
      </c>
      <c r="M6" s="168">
        <v>131.53208895692393</v>
      </c>
      <c r="N6" s="168">
        <v>123.92484731746221</v>
      </c>
      <c r="O6" s="168">
        <v>140.02775427967154</v>
      </c>
      <c r="P6" s="158" t="s">
        <v>76</v>
      </c>
      <c r="Q6" s="170">
        <v>1</v>
      </c>
      <c r="R6" s="15"/>
    </row>
    <row r="7" spans="1:18" ht="20.100000000000001" customHeight="1" x14ac:dyDescent="0.2">
      <c r="A7" s="169">
        <v>2</v>
      </c>
      <c r="B7" s="157" t="s">
        <v>77</v>
      </c>
      <c r="C7" s="168">
        <v>134.02807597313779</v>
      </c>
      <c r="D7" s="168">
        <v>135.92986293463139</v>
      </c>
      <c r="E7" s="168">
        <v>142.37698587716562</v>
      </c>
      <c r="F7" s="168">
        <v>149.70682361088828</v>
      </c>
      <c r="G7" s="168">
        <v>152.88010825440381</v>
      </c>
      <c r="H7" s="168">
        <v>157.46409937322792</v>
      </c>
      <c r="I7" s="168">
        <v>161.70103279116927</v>
      </c>
      <c r="J7" s="168">
        <v>162.99057510114494</v>
      </c>
      <c r="K7" s="168">
        <v>162.66746938472696</v>
      </c>
      <c r="L7" s="168">
        <v>146.51414331990088</v>
      </c>
      <c r="M7" s="168">
        <v>133.51352473403952</v>
      </c>
      <c r="N7" s="168">
        <v>131.6345433915975</v>
      </c>
      <c r="O7" s="168">
        <v>147.62679587503277</v>
      </c>
      <c r="P7" s="158" t="s">
        <v>78</v>
      </c>
      <c r="Q7" s="170">
        <v>2</v>
      </c>
      <c r="R7" s="15"/>
    </row>
    <row r="8" spans="1:18" ht="20.100000000000001" customHeight="1" x14ac:dyDescent="0.2">
      <c r="A8" s="522" t="s">
        <v>81</v>
      </c>
      <c r="B8" s="522"/>
      <c r="C8" s="165">
        <v>131.61056691812234</v>
      </c>
      <c r="D8" s="165">
        <v>134.59624048345609</v>
      </c>
      <c r="E8" s="165">
        <v>139.94312835927755</v>
      </c>
      <c r="F8" s="165">
        <v>146.17510088420272</v>
      </c>
      <c r="G8" s="165">
        <v>150.6177099691657</v>
      </c>
      <c r="H8" s="165">
        <v>155.56009856539481</v>
      </c>
      <c r="I8" s="165">
        <v>159.68037911772956</v>
      </c>
      <c r="J8" s="165">
        <v>160.00575411515266</v>
      </c>
      <c r="K8" s="165">
        <v>158.36174592861974</v>
      </c>
      <c r="L8" s="165">
        <v>144.49655429566701</v>
      </c>
      <c r="M8" s="165">
        <v>132.90485351250683</v>
      </c>
      <c r="N8" s="165">
        <v>129.26471594138877</v>
      </c>
      <c r="O8" s="165">
        <v>145.29532891603785</v>
      </c>
      <c r="P8" s="522" t="s">
        <v>82</v>
      </c>
      <c r="Q8" s="522"/>
      <c r="R8" s="15"/>
    </row>
    <row r="9" spans="1:18" s="128" customFormat="1" ht="20.100000000000001" customHeight="1" x14ac:dyDescent="0.35">
      <c r="A9" s="393" t="s">
        <v>359</v>
      </c>
      <c r="B9" s="394"/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5"/>
      <c r="R9" s="127"/>
    </row>
  </sheetData>
  <mergeCells count="9">
    <mergeCell ref="A2:Q2"/>
    <mergeCell ref="A3:Q3"/>
    <mergeCell ref="A1:H1"/>
    <mergeCell ref="I1:Q1"/>
    <mergeCell ref="A9:Q9"/>
    <mergeCell ref="P4:Q5"/>
    <mergeCell ref="A8:B8"/>
    <mergeCell ref="P8:Q8"/>
    <mergeCell ref="A4:B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11"/>
  <sheetViews>
    <sheetView zoomScale="91" zoomScaleNormal="91" workbookViewId="0">
      <selection activeCell="P8" sqref="P8:Q8"/>
    </sheetView>
  </sheetViews>
  <sheetFormatPr defaultRowHeight="14.25" x14ac:dyDescent="0.2"/>
  <cols>
    <col min="1" max="1" width="1.75" style="111" bestFit="1" customWidth="1"/>
    <col min="2" max="2" width="24.25" bestFit="1" customWidth="1"/>
    <col min="3" max="14" width="8.625" customWidth="1"/>
    <col min="15" max="15" width="16" bestFit="1" customWidth="1"/>
    <col min="16" max="16" width="20.625" customWidth="1"/>
    <col min="17" max="17" width="1.75" style="111" bestFit="1" customWidth="1"/>
  </cols>
  <sheetData>
    <row r="1" spans="1:18" ht="20.100000000000001" customHeight="1" x14ac:dyDescent="0.2">
      <c r="A1" s="490" t="s">
        <v>142</v>
      </c>
      <c r="B1" s="491"/>
      <c r="C1" s="491"/>
      <c r="D1" s="491"/>
      <c r="E1" s="491"/>
      <c r="F1" s="491"/>
      <c r="G1" s="491"/>
      <c r="H1" s="492"/>
      <c r="I1" s="493" t="s">
        <v>286</v>
      </c>
      <c r="J1" s="494"/>
      <c r="K1" s="494"/>
      <c r="L1" s="494"/>
      <c r="M1" s="494"/>
      <c r="N1" s="494"/>
      <c r="O1" s="494"/>
      <c r="P1" s="494"/>
      <c r="Q1" s="495"/>
      <c r="R1" s="15"/>
    </row>
    <row r="2" spans="1:18" s="175" customFormat="1" ht="20.25" x14ac:dyDescent="0.3">
      <c r="A2" s="527" t="s">
        <v>194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9"/>
      <c r="R2" s="174"/>
    </row>
    <row r="3" spans="1:18" s="3" customFormat="1" ht="20.100000000000001" customHeight="1" x14ac:dyDescent="0.2">
      <c r="A3" s="519" t="s">
        <v>287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1"/>
      <c r="R3" s="42"/>
    </row>
    <row r="4" spans="1:18" ht="20.100000000000001" customHeight="1" x14ac:dyDescent="0.2">
      <c r="A4" s="523" t="s">
        <v>158</v>
      </c>
      <c r="B4" s="524"/>
      <c r="C4" s="153" t="s">
        <v>48</v>
      </c>
      <c r="D4" s="153" t="s">
        <v>49</v>
      </c>
      <c r="E4" s="153" t="s">
        <v>50</v>
      </c>
      <c r="F4" s="153" t="s">
        <v>51</v>
      </c>
      <c r="G4" s="153" t="s">
        <v>52</v>
      </c>
      <c r="H4" s="153" t="s">
        <v>53</v>
      </c>
      <c r="I4" s="153" t="s">
        <v>54</v>
      </c>
      <c r="J4" s="153" t="s">
        <v>55</v>
      </c>
      <c r="K4" s="153" t="s">
        <v>56</v>
      </c>
      <c r="L4" s="153" t="s">
        <v>57</v>
      </c>
      <c r="M4" s="153" t="s">
        <v>58</v>
      </c>
      <c r="N4" s="153" t="s">
        <v>59</v>
      </c>
      <c r="O4" s="173" t="s">
        <v>60</v>
      </c>
      <c r="P4" s="522" t="s">
        <v>61</v>
      </c>
      <c r="Q4" s="522"/>
      <c r="R4" s="15"/>
    </row>
    <row r="5" spans="1:18" ht="20.100000000000001" customHeight="1" x14ac:dyDescent="0.2">
      <c r="A5" s="525"/>
      <c r="B5" s="526"/>
      <c r="C5" s="153" t="s">
        <v>62</v>
      </c>
      <c r="D5" s="153" t="s">
        <v>63</v>
      </c>
      <c r="E5" s="153" t="s">
        <v>64</v>
      </c>
      <c r="F5" s="153" t="s">
        <v>65</v>
      </c>
      <c r="G5" s="153" t="s">
        <v>66</v>
      </c>
      <c r="H5" s="153" t="s">
        <v>67</v>
      </c>
      <c r="I5" s="153" t="s">
        <v>68</v>
      </c>
      <c r="J5" s="153" t="s">
        <v>69</v>
      </c>
      <c r="K5" s="153" t="s">
        <v>70</v>
      </c>
      <c r="L5" s="154" t="s">
        <v>71</v>
      </c>
      <c r="M5" s="154" t="s">
        <v>72</v>
      </c>
      <c r="N5" s="154" t="s">
        <v>73</v>
      </c>
      <c r="O5" s="155" t="s">
        <v>74</v>
      </c>
      <c r="P5" s="522"/>
      <c r="Q5" s="522"/>
      <c r="R5" s="15"/>
    </row>
    <row r="6" spans="1:18" ht="20.100000000000001" customHeight="1" x14ac:dyDescent="0.2">
      <c r="A6" s="169">
        <v>1</v>
      </c>
      <c r="B6" s="157" t="s">
        <v>75</v>
      </c>
      <c r="C6" s="168">
        <v>2.0126078430239489</v>
      </c>
      <c r="D6" s="168">
        <v>2.0359470141012146</v>
      </c>
      <c r="E6" s="168">
        <v>3.0113081610527144</v>
      </c>
      <c r="F6" s="168">
        <v>2.7108673676440271</v>
      </c>
      <c r="G6" s="168">
        <v>3.0990354361169854</v>
      </c>
      <c r="H6" s="168">
        <v>3.8677850096112953</v>
      </c>
      <c r="I6" s="168">
        <v>3.8588823182515668</v>
      </c>
      <c r="J6" s="168">
        <v>3.8580286514973587</v>
      </c>
      <c r="K6" s="168">
        <v>2.8884605464038984</v>
      </c>
      <c r="L6" s="168">
        <v>3.0060902675089101</v>
      </c>
      <c r="M6" s="168">
        <v>1.9942076275890699</v>
      </c>
      <c r="N6" s="168">
        <v>2.0019201662095871</v>
      </c>
      <c r="O6" s="168">
        <v>2.9383076850883727</v>
      </c>
      <c r="P6" s="158" t="s">
        <v>76</v>
      </c>
      <c r="Q6" s="170">
        <v>1</v>
      </c>
      <c r="R6" s="15"/>
    </row>
    <row r="7" spans="1:18" ht="20.100000000000001" customHeight="1" x14ac:dyDescent="0.2">
      <c r="A7" s="169">
        <v>2</v>
      </c>
      <c r="B7" s="157" t="s">
        <v>77</v>
      </c>
      <c r="C7" s="168">
        <v>2.5</v>
      </c>
      <c r="D7" s="168">
        <v>2.5</v>
      </c>
      <c r="E7" s="168">
        <v>2.4268448414200998</v>
      </c>
      <c r="F7" s="168">
        <v>3</v>
      </c>
      <c r="G7" s="168">
        <v>2.7725426071924555</v>
      </c>
      <c r="H7" s="168">
        <v>3.2327210524172201</v>
      </c>
      <c r="I7" s="168">
        <v>3.5</v>
      </c>
      <c r="J7" s="168">
        <v>3.5</v>
      </c>
      <c r="K7" s="168">
        <v>3</v>
      </c>
      <c r="L7" s="168">
        <v>3</v>
      </c>
      <c r="M7" s="168">
        <v>2.5</v>
      </c>
      <c r="N7" s="168">
        <v>2.5</v>
      </c>
      <c r="O7" s="168">
        <v>2.8844393306491778</v>
      </c>
      <c r="P7" s="158" t="s">
        <v>78</v>
      </c>
      <c r="Q7" s="170">
        <v>2</v>
      </c>
      <c r="R7" s="15"/>
    </row>
    <row r="8" spans="1:18" ht="20.100000000000001" customHeight="1" x14ac:dyDescent="0.2">
      <c r="A8" s="522" t="s">
        <v>81</v>
      </c>
      <c r="B8" s="522"/>
      <c r="C8" s="165">
        <v>2.3193320069643137</v>
      </c>
      <c r="D8" s="165">
        <v>2.3216558969654559</v>
      </c>
      <c r="E8" s="165">
        <v>2.6507612701283723</v>
      </c>
      <c r="F8" s="165">
        <v>2.8832641235578582</v>
      </c>
      <c r="G8" s="165">
        <v>2.8965543183869995</v>
      </c>
      <c r="H8" s="165">
        <v>3.4926960340792608</v>
      </c>
      <c r="I8" s="165">
        <v>3.6522671624623819</v>
      </c>
      <c r="J8" s="165">
        <v>3.648778912715227</v>
      </c>
      <c r="K8" s="165">
        <v>2.9537781989097431</v>
      </c>
      <c r="L8" s="165">
        <v>3.0024823114622388</v>
      </c>
      <c r="M8" s="165">
        <v>2.3146787640853037</v>
      </c>
      <c r="N8" s="165">
        <v>2.3061034869459802</v>
      </c>
      <c r="O8" s="165">
        <v>2.9058108782344987</v>
      </c>
      <c r="P8" s="522" t="s">
        <v>82</v>
      </c>
      <c r="Q8" s="522"/>
      <c r="R8" s="15"/>
    </row>
    <row r="9" spans="1:18" ht="20.100000000000001" customHeight="1" x14ac:dyDescent="0.35">
      <c r="A9" s="393" t="s">
        <v>359</v>
      </c>
      <c r="B9" s="394"/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5"/>
      <c r="R9" s="15"/>
    </row>
    <row r="10" spans="1:18" x14ac:dyDescent="0.2">
      <c r="A10" s="110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10"/>
      <c r="R10" s="15"/>
    </row>
    <row r="11" spans="1:18" x14ac:dyDescent="0.2">
      <c r="A11" s="110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10"/>
      <c r="R11" s="15"/>
    </row>
  </sheetData>
  <mergeCells count="9">
    <mergeCell ref="A8:B8"/>
    <mergeCell ref="P8:Q8"/>
    <mergeCell ref="A4:B5"/>
    <mergeCell ref="A9:Q9"/>
    <mergeCell ref="A1:H1"/>
    <mergeCell ref="I1:Q1"/>
    <mergeCell ref="A3:Q3"/>
    <mergeCell ref="A2:Q2"/>
    <mergeCell ref="P4:Q5"/>
  </mergeCells>
  <pageMargins left="0.7" right="0.7" top="0.75" bottom="0.75" header="0.3" footer="0.3"/>
  <pageSetup paperSize="9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18"/>
  <sheetViews>
    <sheetView topLeftCell="C1" workbookViewId="0">
      <selection activeCell="H15" sqref="H15"/>
    </sheetView>
  </sheetViews>
  <sheetFormatPr defaultRowHeight="14.25" x14ac:dyDescent="0.2"/>
  <cols>
    <col min="1" max="1" width="1.875" style="111" bestFit="1" customWidth="1"/>
    <col min="2" max="2" width="20.625" customWidth="1"/>
    <col min="3" max="3" width="17.375" bestFit="1" customWidth="1"/>
    <col min="4" max="4" width="12.625" bestFit="1" customWidth="1"/>
    <col min="5" max="5" width="19.25" bestFit="1" customWidth="1"/>
    <col min="6" max="6" width="17.375" bestFit="1" customWidth="1"/>
    <col min="7" max="7" width="15.25" bestFit="1" customWidth="1"/>
    <col min="8" max="8" width="19.25" bestFit="1" customWidth="1"/>
    <col min="9" max="9" width="32.25" bestFit="1" customWidth="1"/>
    <col min="10" max="10" width="2.375" style="111" bestFit="1" customWidth="1"/>
  </cols>
  <sheetData>
    <row r="1" spans="1:19" s="114" customFormat="1" ht="20.100000000000001" customHeight="1" x14ac:dyDescent="0.2">
      <c r="A1" s="488" t="s">
        <v>145</v>
      </c>
      <c r="B1" s="488"/>
      <c r="C1" s="488"/>
      <c r="D1" s="488"/>
      <c r="E1" s="488"/>
      <c r="F1" s="493" t="s">
        <v>288</v>
      </c>
      <c r="G1" s="494"/>
      <c r="H1" s="494"/>
      <c r="I1" s="494"/>
      <c r="J1" s="495"/>
      <c r="K1" s="113"/>
      <c r="L1" s="176"/>
      <c r="M1" s="176"/>
      <c r="N1" s="176"/>
      <c r="O1" s="176"/>
      <c r="P1" s="176"/>
      <c r="Q1" s="176"/>
      <c r="R1" s="176"/>
      <c r="S1" s="177"/>
    </row>
    <row r="2" spans="1:19" s="179" customFormat="1" ht="20.100000000000001" customHeight="1" x14ac:dyDescent="0.3">
      <c r="A2" s="534" t="s">
        <v>191</v>
      </c>
      <c r="B2" s="534"/>
      <c r="C2" s="534"/>
      <c r="D2" s="534"/>
      <c r="E2" s="534"/>
      <c r="F2" s="534"/>
      <c r="G2" s="534"/>
      <c r="H2" s="534"/>
      <c r="I2" s="534"/>
      <c r="J2" s="206"/>
      <c r="K2" s="178"/>
    </row>
    <row r="3" spans="1:19" ht="20.100000000000001" customHeight="1" x14ac:dyDescent="0.2">
      <c r="A3" s="519" t="s">
        <v>287</v>
      </c>
      <c r="B3" s="520"/>
      <c r="C3" s="520"/>
      <c r="D3" s="520"/>
      <c r="E3" s="520"/>
      <c r="F3" s="520"/>
      <c r="G3" s="520"/>
      <c r="H3" s="520"/>
      <c r="I3" s="520"/>
      <c r="J3" s="521"/>
      <c r="K3" s="15"/>
    </row>
    <row r="4" spans="1:19" ht="20.100000000000001" customHeight="1" x14ac:dyDescent="0.2">
      <c r="A4" s="542" t="s">
        <v>184</v>
      </c>
      <c r="B4" s="543"/>
      <c r="C4" s="535" t="s">
        <v>185</v>
      </c>
      <c r="D4" s="535" t="s">
        <v>186</v>
      </c>
      <c r="E4" s="535" t="s">
        <v>187</v>
      </c>
      <c r="F4" s="535" t="s">
        <v>188</v>
      </c>
      <c r="G4" s="535" t="s">
        <v>190</v>
      </c>
      <c r="H4" s="535" t="s">
        <v>189</v>
      </c>
      <c r="I4" s="536" t="s">
        <v>304</v>
      </c>
      <c r="J4" s="537"/>
      <c r="K4" s="15"/>
    </row>
    <row r="5" spans="1:19" ht="20.100000000000001" customHeight="1" x14ac:dyDescent="0.2">
      <c r="A5" s="544"/>
      <c r="B5" s="545"/>
      <c r="C5" s="535"/>
      <c r="D5" s="535"/>
      <c r="E5" s="535"/>
      <c r="F5" s="535"/>
      <c r="G5" s="535"/>
      <c r="H5" s="535"/>
      <c r="I5" s="538"/>
      <c r="J5" s="539"/>
      <c r="K5" s="15"/>
    </row>
    <row r="6" spans="1:19" ht="58.5" x14ac:dyDescent="0.2">
      <c r="A6" s="546"/>
      <c r="B6" s="547"/>
      <c r="C6" s="207" t="s">
        <v>298</v>
      </c>
      <c r="D6" s="207" t="s">
        <v>299</v>
      </c>
      <c r="E6" s="207" t="s">
        <v>300</v>
      </c>
      <c r="F6" s="207" t="s">
        <v>301</v>
      </c>
      <c r="G6" s="207" t="s">
        <v>302</v>
      </c>
      <c r="H6" s="207" t="s">
        <v>303</v>
      </c>
      <c r="I6" s="540"/>
      <c r="J6" s="541"/>
      <c r="K6" s="15"/>
    </row>
    <row r="7" spans="1:19" ht="20.100000000000001" customHeight="1" x14ac:dyDescent="0.2">
      <c r="A7" s="192">
        <v>1</v>
      </c>
      <c r="B7" s="193" t="s">
        <v>8</v>
      </c>
      <c r="C7" s="194" t="s">
        <v>323</v>
      </c>
      <c r="D7" s="194" t="s">
        <v>323</v>
      </c>
      <c r="E7" s="195">
        <v>0</v>
      </c>
      <c r="F7" s="194">
        <v>1.8</v>
      </c>
      <c r="G7" s="194">
        <v>1.5</v>
      </c>
      <c r="H7" s="195">
        <v>0.83333333333333326</v>
      </c>
      <c r="I7" s="196" t="s">
        <v>35</v>
      </c>
      <c r="J7" s="197">
        <v>1</v>
      </c>
      <c r="K7" s="15"/>
    </row>
    <row r="8" spans="1:19" ht="20.100000000000001" customHeight="1" x14ac:dyDescent="0.2">
      <c r="A8" s="198">
        <v>2</v>
      </c>
      <c r="B8" s="199" t="s">
        <v>9</v>
      </c>
      <c r="C8" s="82">
        <v>5.2</v>
      </c>
      <c r="D8" s="82">
        <v>4.4000000000000004</v>
      </c>
      <c r="E8" s="200">
        <v>0.84615384615384615</v>
      </c>
      <c r="F8" s="82">
        <v>33.9</v>
      </c>
      <c r="G8" s="82">
        <v>19.600000000000001</v>
      </c>
      <c r="H8" s="200">
        <v>0.57817109144542778</v>
      </c>
      <c r="I8" s="201" t="s">
        <v>36</v>
      </c>
      <c r="J8" s="202">
        <v>2</v>
      </c>
      <c r="K8" s="15"/>
    </row>
    <row r="9" spans="1:19" ht="20.100000000000001" customHeight="1" x14ac:dyDescent="0.2">
      <c r="A9" s="192">
        <v>3</v>
      </c>
      <c r="B9" s="193" t="s">
        <v>10</v>
      </c>
      <c r="C9" s="194">
        <v>0.7</v>
      </c>
      <c r="D9" s="194">
        <v>0.6</v>
      </c>
      <c r="E9" s="203">
        <v>0.85714285714285721</v>
      </c>
      <c r="F9" s="194" t="s">
        <v>323</v>
      </c>
      <c r="G9" s="194" t="s">
        <v>323</v>
      </c>
      <c r="H9" s="203">
        <v>0</v>
      </c>
      <c r="I9" s="196" t="s">
        <v>37</v>
      </c>
      <c r="J9" s="197">
        <v>3</v>
      </c>
      <c r="K9" s="15"/>
    </row>
    <row r="10" spans="1:19" ht="20.100000000000001" customHeight="1" x14ac:dyDescent="0.2">
      <c r="A10" s="198">
        <v>4</v>
      </c>
      <c r="B10" s="199" t="s">
        <v>11</v>
      </c>
      <c r="C10" s="82">
        <v>58.9</v>
      </c>
      <c r="D10" s="82">
        <v>42.8</v>
      </c>
      <c r="E10" s="200">
        <v>0.72665534804753817</v>
      </c>
      <c r="F10" s="82">
        <v>68</v>
      </c>
      <c r="G10" s="82">
        <v>43.8</v>
      </c>
      <c r="H10" s="200">
        <v>0.64411764705882346</v>
      </c>
      <c r="I10" s="201" t="s">
        <v>38</v>
      </c>
      <c r="J10" s="202">
        <v>4</v>
      </c>
      <c r="K10" s="15"/>
    </row>
    <row r="11" spans="1:19" ht="20.100000000000001" customHeight="1" x14ac:dyDescent="0.2">
      <c r="A11" s="530" t="s">
        <v>15</v>
      </c>
      <c r="B11" s="531"/>
      <c r="C11" s="204">
        <f>SUM(C8:C10)</f>
        <v>64.8</v>
      </c>
      <c r="D11" s="204">
        <f>SUM(D8:D10)</f>
        <v>47.8</v>
      </c>
      <c r="E11" s="205">
        <f>D11/C11</f>
        <v>0.73765432098765427</v>
      </c>
      <c r="F11" s="204">
        <f>SUM(F7:F10)</f>
        <v>103.69999999999999</v>
      </c>
      <c r="G11" s="204">
        <f>SUM(G7:G10)</f>
        <v>64.900000000000006</v>
      </c>
      <c r="H11" s="205">
        <f>G11/F11</f>
        <v>0.62584378013500497</v>
      </c>
      <c r="I11" s="532" t="s">
        <v>44</v>
      </c>
      <c r="J11" s="533"/>
      <c r="K11" s="15"/>
    </row>
    <row r="12" spans="1:19" ht="20.100000000000001" customHeight="1" x14ac:dyDescent="0.45">
      <c r="A12" s="393" t="s">
        <v>359</v>
      </c>
      <c r="B12" s="394"/>
      <c r="C12" s="394"/>
      <c r="D12" s="394"/>
      <c r="E12" s="394"/>
      <c r="F12" s="394"/>
      <c r="G12" s="394"/>
      <c r="H12" s="394"/>
      <c r="I12" s="395"/>
      <c r="J12" s="112"/>
      <c r="K12" s="15"/>
    </row>
    <row r="13" spans="1:19" x14ac:dyDescent="0.2">
      <c r="A13" s="110"/>
      <c r="B13" s="15"/>
      <c r="C13" s="15"/>
      <c r="D13" s="15"/>
      <c r="E13" s="15"/>
      <c r="F13" s="15"/>
      <c r="G13" s="15"/>
      <c r="H13" s="15"/>
      <c r="I13" s="15"/>
      <c r="J13" s="110"/>
      <c r="K13" s="15"/>
    </row>
    <row r="14" spans="1:19" x14ac:dyDescent="0.2">
      <c r="A14" s="110"/>
      <c r="B14" s="15"/>
      <c r="C14" s="15"/>
      <c r="D14" s="15"/>
      <c r="E14" s="38"/>
      <c r="F14" s="15"/>
      <c r="G14" s="15"/>
      <c r="H14" s="38"/>
      <c r="I14" s="15"/>
      <c r="J14" s="110"/>
      <c r="K14" s="15"/>
    </row>
    <row r="15" spans="1:19" x14ac:dyDescent="0.2">
      <c r="A15" s="110"/>
      <c r="B15" s="15"/>
      <c r="C15" s="15"/>
      <c r="D15" s="15"/>
      <c r="E15" s="38"/>
      <c r="F15" s="15"/>
      <c r="G15" s="15"/>
      <c r="H15" s="38"/>
      <c r="I15" s="15"/>
      <c r="J15" s="110"/>
      <c r="K15" s="15"/>
    </row>
    <row r="16" spans="1:19" x14ac:dyDescent="0.2">
      <c r="E16" s="7"/>
      <c r="H16" s="7"/>
    </row>
    <row r="17" spans="5:8" x14ac:dyDescent="0.2">
      <c r="E17" s="8"/>
      <c r="H17" s="8"/>
    </row>
    <row r="18" spans="5:8" x14ac:dyDescent="0.2">
      <c r="E18" s="8"/>
      <c r="H18" s="8"/>
    </row>
  </sheetData>
  <mergeCells count="15">
    <mergeCell ref="A12:I12"/>
    <mergeCell ref="A11:B11"/>
    <mergeCell ref="I11:J11"/>
    <mergeCell ref="A1:E1"/>
    <mergeCell ref="A2:I2"/>
    <mergeCell ref="F1:J1"/>
    <mergeCell ref="H4:H5"/>
    <mergeCell ref="C4:C5"/>
    <mergeCell ref="D4:D5"/>
    <mergeCell ref="E4:E5"/>
    <mergeCell ref="G4:G5"/>
    <mergeCell ref="F4:F5"/>
    <mergeCell ref="A3:J3"/>
    <mergeCell ref="I4:J6"/>
    <mergeCell ref="A4:B6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10"/>
  <sheetViews>
    <sheetView workbookViewId="0">
      <selection activeCell="A9" sqref="A9:H9"/>
    </sheetView>
  </sheetViews>
  <sheetFormatPr defaultRowHeight="15" x14ac:dyDescent="0.2"/>
  <cols>
    <col min="1" max="1" width="2.5" style="111" customWidth="1"/>
    <col min="2" max="2" width="25.625" style="3" customWidth="1"/>
    <col min="3" max="6" width="12.625" customWidth="1"/>
    <col min="7" max="7" width="25.625" customWidth="1"/>
    <col min="8" max="8" width="2.25" bestFit="1" customWidth="1"/>
  </cols>
  <sheetData>
    <row r="1" spans="1:9" s="113" customFormat="1" ht="20.100000000000001" customHeight="1" x14ac:dyDescent="0.2">
      <c r="A1" s="422" t="s">
        <v>154</v>
      </c>
      <c r="B1" s="422"/>
      <c r="C1" s="422"/>
      <c r="D1" s="422"/>
      <c r="E1" s="421" t="s">
        <v>289</v>
      </c>
      <c r="F1" s="421"/>
      <c r="G1" s="421"/>
      <c r="H1" s="421"/>
    </row>
    <row r="2" spans="1:9" s="84" customFormat="1" ht="20.100000000000001" customHeight="1" x14ac:dyDescent="0.25">
      <c r="A2" s="398" t="s">
        <v>95</v>
      </c>
      <c r="B2" s="398"/>
      <c r="C2" s="398"/>
      <c r="D2" s="398"/>
      <c r="E2" s="398"/>
      <c r="F2" s="398"/>
      <c r="G2" s="398"/>
      <c r="H2" s="398"/>
    </row>
    <row r="3" spans="1:9" s="15" customFormat="1" ht="20.100000000000001" customHeight="1" x14ac:dyDescent="0.2">
      <c r="A3" s="212"/>
      <c r="B3" s="417" t="s">
        <v>305</v>
      </c>
      <c r="C3" s="417"/>
      <c r="D3" s="417"/>
      <c r="E3" s="417"/>
      <c r="F3" s="417"/>
      <c r="G3" s="417"/>
      <c r="H3" s="417"/>
    </row>
    <row r="4" spans="1:9" s="184" customFormat="1" ht="39" customHeight="1" x14ac:dyDescent="0.2">
      <c r="A4" s="552" t="s">
        <v>84</v>
      </c>
      <c r="B4" s="552"/>
      <c r="C4" s="208" t="s">
        <v>85</v>
      </c>
      <c r="D4" s="208" t="s">
        <v>86</v>
      </c>
      <c r="E4" s="208" t="s">
        <v>87</v>
      </c>
      <c r="F4" s="208" t="s">
        <v>5</v>
      </c>
      <c r="G4" s="551" t="s">
        <v>61</v>
      </c>
      <c r="H4" s="551"/>
    </row>
    <row r="5" spans="1:9" s="184" customFormat="1" ht="65.25" x14ac:dyDescent="0.2">
      <c r="A5" s="552"/>
      <c r="B5" s="552"/>
      <c r="C5" s="213" t="s">
        <v>306</v>
      </c>
      <c r="D5" s="213" t="s">
        <v>307</v>
      </c>
      <c r="E5" s="213" t="s">
        <v>308</v>
      </c>
      <c r="F5" s="171" t="s">
        <v>44</v>
      </c>
      <c r="G5" s="551"/>
      <c r="H5" s="551"/>
    </row>
    <row r="6" spans="1:9" s="15" customFormat="1" ht="20.100000000000001" customHeight="1" x14ac:dyDescent="0.2">
      <c r="A6" s="169">
        <v>1</v>
      </c>
      <c r="B6" s="156" t="s">
        <v>88</v>
      </c>
      <c r="C6" s="209">
        <v>7.8450000000000006E-2</v>
      </c>
      <c r="D6" s="209">
        <v>0.13156000000000001</v>
      </c>
      <c r="E6" s="209">
        <v>0.17125399999999999</v>
      </c>
      <c r="F6" s="209">
        <f>SUM(C6:E6)</f>
        <v>0.38126400000000005</v>
      </c>
      <c r="G6" s="158" t="s">
        <v>89</v>
      </c>
      <c r="H6" s="159">
        <v>1</v>
      </c>
    </row>
    <row r="7" spans="1:9" s="15" customFormat="1" ht="20.100000000000001" customHeight="1" x14ac:dyDescent="0.2">
      <c r="A7" s="169">
        <v>2</v>
      </c>
      <c r="B7" s="156" t="s">
        <v>90</v>
      </c>
      <c r="C7" s="209">
        <v>0.15472712010016099</v>
      </c>
      <c r="D7" s="209">
        <v>0.23568263775489801</v>
      </c>
      <c r="E7" s="209">
        <v>0.22832624214494099</v>
      </c>
      <c r="F7" s="209">
        <f>SUM(C7:E7)</f>
        <v>0.61873599999999995</v>
      </c>
      <c r="G7" s="158" t="s">
        <v>91</v>
      </c>
      <c r="H7" s="159">
        <v>2</v>
      </c>
    </row>
    <row r="8" spans="1:9" s="42" customFormat="1" ht="20.100000000000001" customHeight="1" x14ac:dyDescent="0.2">
      <c r="A8" s="522" t="s">
        <v>92</v>
      </c>
      <c r="B8" s="522"/>
      <c r="C8" s="210">
        <f>SUM(C6:C7)</f>
        <v>0.23317712010016101</v>
      </c>
      <c r="D8" s="210">
        <f>SUM(D6:D7)</f>
        <v>0.36724263775489802</v>
      </c>
      <c r="E8" s="210">
        <f>SUM(E6:E7)</f>
        <v>0.39958024214494098</v>
      </c>
      <c r="F8" s="211">
        <f>SUM(F6:F7)</f>
        <v>1</v>
      </c>
      <c r="G8" s="522" t="s">
        <v>93</v>
      </c>
      <c r="H8" s="522"/>
    </row>
    <row r="9" spans="1:9" s="127" customFormat="1" ht="20.100000000000001" customHeight="1" x14ac:dyDescent="0.3">
      <c r="A9" s="548" t="s">
        <v>359</v>
      </c>
      <c r="B9" s="549"/>
      <c r="C9" s="549"/>
      <c r="D9" s="549"/>
      <c r="E9" s="549"/>
      <c r="F9" s="549"/>
      <c r="G9" s="549"/>
      <c r="H9" s="550"/>
    </row>
    <row r="10" spans="1:9" x14ac:dyDescent="0.2">
      <c r="A10" s="183"/>
      <c r="B10" s="180"/>
      <c r="C10" s="72"/>
      <c r="D10" s="72"/>
      <c r="E10" s="72"/>
      <c r="F10" s="72"/>
      <c r="G10" s="72"/>
      <c r="H10" s="72"/>
      <c r="I10" s="72"/>
    </row>
  </sheetData>
  <mergeCells count="9">
    <mergeCell ref="A9:H9"/>
    <mergeCell ref="A8:B8"/>
    <mergeCell ref="G8:H8"/>
    <mergeCell ref="A1:D1"/>
    <mergeCell ref="E1:H1"/>
    <mergeCell ref="A2:H2"/>
    <mergeCell ref="G4:H5"/>
    <mergeCell ref="A4:B5"/>
    <mergeCell ref="B3:H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H18"/>
  <sheetViews>
    <sheetView topLeftCell="A3" workbookViewId="0">
      <selection activeCell="A17" sqref="A17:F17"/>
    </sheetView>
  </sheetViews>
  <sheetFormatPr defaultRowHeight="14.25" x14ac:dyDescent="0.2"/>
  <cols>
    <col min="1" max="1" width="3.375" bestFit="1" customWidth="1"/>
    <col min="2" max="2" width="32.375" bestFit="1" customWidth="1"/>
    <col min="3" max="3" width="14.5" customWidth="1"/>
    <col min="4" max="4" width="19.125" customWidth="1"/>
    <col min="5" max="5" width="51.375" bestFit="1" customWidth="1"/>
    <col min="6" max="6" width="3.375" bestFit="1" customWidth="1"/>
  </cols>
  <sheetData>
    <row r="1" spans="1:8" s="114" customFormat="1" ht="20.100000000000001" customHeight="1" x14ac:dyDescent="0.2">
      <c r="A1" s="488" t="s">
        <v>153</v>
      </c>
      <c r="B1" s="488"/>
      <c r="C1" s="488"/>
      <c r="D1" s="489" t="s">
        <v>290</v>
      </c>
      <c r="E1" s="489"/>
      <c r="F1" s="489"/>
      <c r="G1" s="182"/>
      <c r="H1" s="182"/>
    </row>
    <row r="2" spans="1:8" ht="20.100000000000001" customHeight="1" x14ac:dyDescent="0.2">
      <c r="A2" s="398" t="s">
        <v>176</v>
      </c>
      <c r="B2" s="398"/>
      <c r="C2" s="398"/>
      <c r="D2" s="398"/>
      <c r="E2" s="398"/>
      <c r="F2" s="398"/>
      <c r="G2" s="15"/>
    </row>
    <row r="3" spans="1:8" ht="20.100000000000001" customHeight="1" x14ac:dyDescent="0.2">
      <c r="A3" s="486" t="s">
        <v>311</v>
      </c>
      <c r="B3" s="486"/>
      <c r="C3" s="486"/>
      <c r="D3" s="486"/>
      <c r="E3" s="486"/>
      <c r="F3" s="486"/>
      <c r="G3" s="15"/>
    </row>
    <row r="4" spans="1:8" ht="60.75" customHeight="1" x14ac:dyDescent="0.2">
      <c r="A4" s="553" t="s">
        <v>0</v>
      </c>
      <c r="B4" s="553"/>
      <c r="C4" s="153" t="s">
        <v>133</v>
      </c>
      <c r="D4" s="153" t="s">
        <v>134</v>
      </c>
      <c r="E4" s="554" t="s">
        <v>32</v>
      </c>
      <c r="F4" s="554"/>
      <c r="G4" s="15"/>
    </row>
    <row r="5" spans="1:8" ht="21.75" x14ac:dyDescent="0.2">
      <c r="A5" s="553"/>
      <c r="B5" s="553"/>
      <c r="C5" s="213" t="s">
        <v>309</v>
      </c>
      <c r="D5" s="213" t="s">
        <v>310</v>
      </c>
      <c r="E5" s="554"/>
      <c r="F5" s="554"/>
      <c r="G5" s="15"/>
    </row>
    <row r="6" spans="1:8" ht="20.100000000000001" customHeight="1" x14ac:dyDescent="0.2">
      <c r="A6" s="214">
        <v>1</v>
      </c>
      <c r="B6" s="215" t="s">
        <v>113</v>
      </c>
      <c r="C6" s="216">
        <v>0.59</v>
      </c>
      <c r="D6" s="216">
        <v>0.41</v>
      </c>
      <c r="E6" s="118" t="s">
        <v>33</v>
      </c>
      <c r="F6" s="119">
        <v>1</v>
      </c>
      <c r="G6" s="15"/>
    </row>
    <row r="7" spans="1:8" ht="20.100000000000001" customHeight="1" x14ac:dyDescent="0.2">
      <c r="A7" s="217">
        <v>2</v>
      </c>
      <c r="B7" s="218" t="s">
        <v>7</v>
      </c>
      <c r="C7" s="219">
        <v>7.0000000000000007E-2</v>
      </c>
      <c r="D7" s="219">
        <v>0.93</v>
      </c>
      <c r="E7" s="120" t="s">
        <v>34</v>
      </c>
      <c r="F7" s="121">
        <v>2</v>
      </c>
      <c r="G7" s="15"/>
    </row>
    <row r="8" spans="1:8" ht="20.100000000000001" customHeight="1" x14ac:dyDescent="0.2">
      <c r="A8" s="214">
        <v>3</v>
      </c>
      <c r="B8" s="220" t="s">
        <v>114</v>
      </c>
      <c r="C8" s="216">
        <v>1</v>
      </c>
      <c r="D8" s="216">
        <v>0</v>
      </c>
      <c r="E8" s="118" t="s">
        <v>35</v>
      </c>
      <c r="F8" s="119">
        <v>3</v>
      </c>
      <c r="G8" s="15"/>
    </row>
    <row r="9" spans="1:8" ht="20.100000000000001" customHeight="1" x14ac:dyDescent="0.2">
      <c r="A9" s="217">
        <v>4</v>
      </c>
      <c r="B9" s="221" t="s">
        <v>115</v>
      </c>
      <c r="C9" s="219">
        <v>0.28999999999999998</v>
      </c>
      <c r="D9" s="219">
        <v>0.71</v>
      </c>
      <c r="E9" s="120" t="s">
        <v>36</v>
      </c>
      <c r="F9" s="121">
        <v>4</v>
      </c>
      <c r="G9" s="15"/>
    </row>
    <row r="10" spans="1:8" ht="20.100000000000001" customHeight="1" x14ac:dyDescent="0.2">
      <c r="A10" s="214">
        <v>5</v>
      </c>
      <c r="B10" s="222" t="s">
        <v>116</v>
      </c>
      <c r="C10" s="216">
        <v>0</v>
      </c>
      <c r="D10" s="216">
        <v>1</v>
      </c>
      <c r="E10" s="118" t="s">
        <v>37</v>
      </c>
      <c r="F10" s="119">
        <v>5</v>
      </c>
      <c r="G10" s="15"/>
    </row>
    <row r="11" spans="1:8" ht="20.100000000000001" customHeight="1" x14ac:dyDescent="0.2">
      <c r="A11" s="217">
        <v>6</v>
      </c>
      <c r="B11" s="218" t="s">
        <v>117</v>
      </c>
      <c r="C11" s="219">
        <v>1</v>
      </c>
      <c r="D11" s="219">
        <v>0</v>
      </c>
      <c r="E11" s="120" t="s">
        <v>38</v>
      </c>
      <c r="F11" s="121">
        <v>6</v>
      </c>
      <c r="G11" s="15"/>
    </row>
    <row r="12" spans="1:8" ht="20.100000000000001" customHeight="1" x14ac:dyDescent="0.2">
      <c r="A12" s="214">
        <v>7</v>
      </c>
      <c r="B12" s="222" t="s">
        <v>182</v>
      </c>
      <c r="C12" s="216">
        <v>0.17</v>
      </c>
      <c r="D12" s="216">
        <v>0.83</v>
      </c>
      <c r="E12" s="118" t="s">
        <v>39</v>
      </c>
      <c r="F12" s="119">
        <v>7</v>
      </c>
      <c r="G12" s="15"/>
    </row>
    <row r="13" spans="1:8" ht="20.100000000000001" customHeight="1" x14ac:dyDescent="0.2">
      <c r="A13" s="217">
        <v>8</v>
      </c>
      <c r="B13" s="218" t="s">
        <v>135</v>
      </c>
      <c r="C13" s="219">
        <v>0.61</v>
      </c>
      <c r="D13" s="219">
        <v>0.39</v>
      </c>
      <c r="E13" s="120" t="s">
        <v>40</v>
      </c>
      <c r="F13" s="121">
        <v>8</v>
      </c>
      <c r="G13" s="15"/>
    </row>
    <row r="14" spans="1:8" ht="20.100000000000001" customHeight="1" x14ac:dyDescent="0.2">
      <c r="A14" s="214">
        <v>9</v>
      </c>
      <c r="B14" s="222" t="s">
        <v>12</v>
      </c>
      <c r="C14" s="216">
        <v>0.42</v>
      </c>
      <c r="D14" s="216">
        <v>0.57999999999999996</v>
      </c>
      <c r="E14" s="118" t="s">
        <v>41</v>
      </c>
      <c r="F14" s="119">
        <v>9</v>
      </c>
      <c r="G14" s="15"/>
    </row>
    <row r="15" spans="1:8" ht="20.100000000000001" customHeight="1" x14ac:dyDescent="0.2">
      <c r="A15" s="217">
        <v>10</v>
      </c>
      <c r="B15" s="218" t="s">
        <v>13</v>
      </c>
      <c r="C15" s="219">
        <v>0.53</v>
      </c>
      <c r="D15" s="219">
        <v>0.47</v>
      </c>
      <c r="E15" s="120" t="s">
        <v>42</v>
      </c>
      <c r="F15" s="121">
        <v>10</v>
      </c>
      <c r="G15" s="15"/>
    </row>
    <row r="16" spans="1:8" ht="20.100000000000001" customHeight="1" x14ac:dyDescent="0.2">
      <c r="A16" s="214">
        <v>11</v>
      </c>
      <c r="B16" s="222" t="s">
        <v>192</v>
      </c>
      <c r="C16" s="216">
        <v>0.33</v>
      </c>
      <c r="D16" s="216">
        <v>0.67</v>
      </c>
      <c r="E16" s="118" t="s">
        <v>43</v>
      </c>
      <c r="F16" s="119">
        <v>11</v>
      </c>
      <c r="G16" s="15"/>
    </row>
    <row r="17" spans="1:7" s="128" customFormat="1" ht="20.100000000000001" customHeight="1" x14ac:dyDescent="0.3">
      <c r="A17" s="548" t="s">
        <v>359</v>
      </c>
      <c r="B17" s="549"/>
      <c r="C17" s="549"/>
      <c r="D17" s="549"/>
      <c r="E17" s="549"/>
      <c r="F17" s="550"/>
      <c r="G17" s="127"/>
    </row>
    <row r="18" spans="1:7" x14ac:dyDescent="0.2">
      <c r="A18" s="15"/>
      <c r="B18" s="15"/>
      <c r="C18" s="15"/>
      <c r="D18" s="15"/>
      <c r="E18" s="15"/>
      <c r="F18" s="15"/>
      <c r="G18" s="15"/>
    </row>
  </sheetData>
  <mergeCells count="7">
    <mergeCell ref="A17:F17"/>
    <mergeCell ref="D1:F1"/>
    <mergeCell ref="A1:C1"/>
    <mergeCell ref="A2:F2"/>
    <mergeCell ref="A4:B5"/>
    <mergeCell ref="A3:F3"/>
    <mergeCell ref="E4:F5"/>
  </mergeCells>
  <pageMargins left="0.7" right="0.7" top="0.75" bottom="0.75" header="0.3" footer="0.3"/>
  <pageSetup paperSize="9" scale="84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G18"/>
  <sheetViews>
    <sheetView workbookViewId="0">
      <selection activeCell="D24" sqref="D24"/>
    </sheetView>
  </sheetViews>
  <sheetFormatPr defaultRowHeight="14.25" x14ac:dyDescent="0.2"/>
  <cols>
    <col min="1" max="1" width="2.875" style="111" customWidth="1"/>
    <col min="2" max="2" width="34" customWidth="1"/>
    <col min="3" max="3" width="19.125" customWidth="1"/>
    <col min="4" max="4" width="19.75" customWidth="1"/>
    <col min="5" max="5" width="35.125" customWidth="1"/>
    <col min="6" max="6" width="3.375" bestFit="1" customWidth="1"/>
  </cols>
  <sheetData>
    <row r="1" spans="1:7" ht="20.100000000000001" customHeight="1" x14ac:dyDescent="0.2">
      <c r="A1" s="488" t="s">
        <v>152</v>
      </c>
      <c r="B1" s="488"/>
      <c r="C1" s="488"/>
      <c r="D1" s="489" t="s">
        <v>291</v>
      </c>
      <c r="E1" s="489"/>
      <c r="F1" s="489"/>
      <c r="G1" s="15"/>
    </row>
    <row r="2" spans="1:7" ht="20.100000000000001" customHeight="1" x14ac:dyDescent="0.2">
      <c r="A2" s="398" t="s">
        <v>177</v>
      </c>
      <c r="B2" s="398"/>
      <c r="C2" s="398"/>
      <c r="D2" s="398"/>
      <c r="E2" s="398"/>
      <c r="F2" s="398"/>
      <c r="G2" s="15"/>
    </row>
    <row r="3" spans="1:7" ht="20.100000000000001" customHeight="1" x14ac:dyDescent="0.2">
      <c r="A3" s="483" t="s">
        <v>314</v>
      </c>
      <c r="B3" s="484"/>
      <c r="C3" s="484"/>
      <c r="D3" s="484"/>
      <c r="E3" s="484"/>
      <c r="F3" s="485"/>
      <c r="G3" s="15"/>
    </row>
    <row r="4" spans="1:7" ht="60.75" customHeight="1" x14ac:dyDescent="0.2">
      <c r="A4" s="555" t="s">
        <v>0</v>
      </c>
      <c r="B4" s="556"/>
      <c r="C4" s="208" t="s">
        <v>136</v>
      </c>
      <c r="D4" s="208" t="s">
        <v>203</v>
      </c>
      <c r="E4" s="536" t="s">
        <v>32</v>
      </c>
      <c r="F4" s="537"/>
      <c r="G4" s="15"/>
    </row>
    <row r="5" spans="1:7" ht="36" x14ac:dyDescent="0.2">
      <c r="A5" s="557"/>
      <c r="B5" s="558"/>
      <c r="C5" s="181" t="s">
        <v>312</v>
      </c>
      <c r="D5" s="225" t="s">
        <v>313</v>
      </c>
      <c r="E5" s="540"/>
      <c r="F5" s="541"/>
      <c r="G5" s="15"/>
    </row>
    <row r="6" spans="1:7" ht="20.100000000000001" customHeight="1" x14ac:dyDescent="0.2">
      <c r="A6" s="223">
        <v>1</v>
      </c>
      <c r="B6" s="215" t="s">
        <v>113</v>
      </c>
      <c r="C6" s="216">
        <v>0.77717391304347827</v>
      </c>
      <c r="D6" s="216">
        <v>0.22282608695652173</v>
      </c>
      <c r="E6" s="118" t="s">
        <v>33</v>
      </c>
      <c r="F6" s="119">
        <v>1</v>
      </c>
      <c r="G6" s="15"/>
    </row>
    <row r="7" spans="1:7" ht="20.100000000000001" customHeight="1" x14ac:dyDescent="0.2">
      <c r="A7" s="224">
        <v>2</v>
      </c>
      <c r="B7" s="218" t="s">
        <v>7</v>
      </c>
      <c r="C7" s="219">
        <v>0.11982464685825621</v>
      </c>
      <c r="D7" s="219">
        <v>0.88017535314174378</v>
      </c>
      <c r="E7" s="120" t="s">
        <v>34</v>
      </c>
      <c r="F7" s="121">
        <v>2</v>
      </c>
      <c r="G7" s="15"/>
    </row>
    <row r="8" spans="1:7" ht="20.100000000000001" customHeight="1" x14ac:dyDescent="0.2">
      <c r="A8" s="223">
        <v>3</v>
      </c>
      <c r="B8" s="220" t="s">
        <v>114</v>
      </c>
      <c r="C8" s="216">
        <v>1</v>
      </c>
      <c r="D8" s="216">
        <v>0</v>
      </c>
      <c r="E8" s="118" t="s">
        <v>35</v>
      </c>
      <c r="F8" s="119">
        <v>3</v>
      </c>
      <c r="G8" s="15"/>
    </row>
    <row r="9" spans="1:7" ht="20.100000000000001" customHeight="1" x14ac:dyDescent="0.2">
      <c r="A9" s="224">
        <v>4</v>
      </c>
      <c r="B9" s="221" t="s">
        <v>115</v>
      </c>
      <c r="C9" s="219">
        <v>0.32142857142857145</v>
      </c>
      <c r="D9" s="219">
        <v>0.6785714285714286</v>
      </c>
      <c r="E9" s="120" t="s">
        <v>36</v>
      </c>
      <c r="F9" s="121">
        <v>4</v>
      </c>
      <c r="G9" s="15"/>
    </row>
    <row r="10" spans="1:7" ht="20.100000000000001" customHeight="1" x14ac:dyDescent="0.2">
      <c r="A10" s="223">
        <v>5</v>
      </c>
      <c r="B10" s="222" t="s">
        <v>116</v>
      </c>
      <c r="C10" s="216">
        <v>0</v>
      </c>
      <c r="D10" s="216">
        <v>1</v>
      </c>
      <c r="E10" s="118" t="s">
        <v>37</v>
      </c>
      <c r="F10" s="119">
        <v>5</v>
      </c>
      <c r="G10" s="15"/>
    </row>
    <row r="11" spans="1:7" ht="20.100000000000001" customHeight="1" x14ac:dyDescent="0.2">
      <c r="A11" s="224">
        <v>6</v>
      </c>
      <c r="B11" s="218" t="s">
        <v>117</v>
      </c>
      <c r="C11" s="219">
        <v>1</v>
      </c>
      <c r="D11" s="219">
        <v>0</v>
      </c>
      <c r="E11" s="120" t="s">
        <v>38</v>
      </c>
      <c r="F11" s="121">
        <v>6</v>
      </c>
      <c r="G11" s="15"/>
    </row>
    <row r="12" spans="1:7" ht="20.100000000000001" customHeight="1" x14ac:dyDescent="0.2">
      <c r="A12" s="223">
        <v>7</v>
      </c>
      <c r="B12" s="222" t="s">
        <v>182</v>
      </c>
      <c r="C12" s="216">
        <v>0.44897959183673469</v>
      </c>
      <c r="D12" s="216">
        <v>0.55102040816326525</v>
      </c>
      <c r="E12" s="118" t="s">
        <v>39</v>
      </c>
      <c r="F12" s="119">
        <v>7</v>
      </c>
      <c r="G12" s="15"/>
    </row>
    <row r="13" spans="1:7" ht="20.100000000000001" customHeight="1" x14ac:dyDescent="0.2">
      <c r="A13" s="224">
        <v>8</v>
      </c>
      <c r="B13" s="218" t="s">
        <v>135</v>
      </c>
      <c r="C13" s="219">
        <v>0.94409937888198758</v>
      </c>
      <c r="D13" s="219">
        <v>5.5900621118012424E-2</v>
      </c>
      <c r="E13" s="120" t="s">
        <v>40</v>
      </c>
      <c r="F13" s="121">
        <v>8</v>
      </c>
      <c r="G13" s="15"/>
    </row>
    <row r="14" spans="1:7" ht="20.100000000000001" customHeight="1" x14ac:dyDescent="0.2">
      <c r="A14" s="223">
        <v>9</v>
      </c>
      <c r="B14" s="222" t="s">
        <v>12</v>
      </c>
      <c r="C14" s="216">
        <v>0.5714285714285714</v>
      </c>
      <c r="D14" s="216">
        <v>0.42857142857142855</v>
      </c>
      <c r="E14" s="118" t="s">
        <v>41</v>
      </c>
      <c r="F14" s="119">
        <v>9</v>
      </c>
      <c r="G14" s="15"/>
    </row>
    <row r="15" spans="1:7" ht="20.100000000000001" customHeight="1" x14ac:dyDescent="0.2">
      <c r="A15" s="224">
        <v>10</v>
      </c>
      <c r="B15" s="218" t="s">
        <v>13</v>
      </c>
      <c r="C15" s="219">
        <v>0.48717948717948717</v>
      </c>
      <c r="D15" s="219">
        <v>0.51282051282051277</v>
      </c>
      <c r="E15" s="120" t="s">
        <v>42</v>
      </c>
      <c r="F15" s="121">
        <v>10</v>
      </c>
      <c r="G15" s="15"/>
    </row>
    <row r="16" spans="1:7" ht="20.100000000000001" customHeight="1" x14ac:dyDescent="0.2">
      <c r="A16" s="223">
        <v>11</v>
      </c>
      <c r="B16" s="222" t="s">
        <v>192</v>
      </c>
      <c r="C16" s="216">
        <v>0.33333333333333331</v>
      </c>
      <c r="D16" s="216">
        <v>0.66666666666666663</v>
      </c>
      <c r="E16" s="118" t="s">
        <v>43</v>
      </c>
      <c r="F16" s="119">
        <v>11</v>
      </c>
      <c r="G16" s="15"/>
    </row>
    <row r="17" spans="1:7" s="128" customFormat="1" ht="20.100000000000001" customHeight="1" x14ac:dyDescent="0.35">
      <c r="A17" s="126" t="s">
        <v>278</v>
      </c>
      <c r="B17" s="87"/>
      <c r="C17" s="126"/>
      <c r="D17" s="126"/>
      <c r="E17" s="126"/>
      <c r="F17" s="126"/>
      <c r="G17" s="127"/>
    </row>
    <row r="18" spans="1:7" x14ac:dyDescent="0.2">
      <c r="A18" s="110"/>
      <c r="B18" s="15"/>
      <c r="C18" s="15"/>
      <c r="D18" s="15"/>
      <c r="E18" s="15"/>
      <c r="F18" s="15"/>
      <c r="G18" s="15"/>
    </row>
  </sheetData>
  <mergeCells count="6">
    <mergeCell ref="A1:C1"/>
    <mergeCell ref="D1:F1"/>
    <mergeCell ref="A2:F2"/>
    <mergeCell ref="A4:B5"/>
    <mergeCell ref="E4:F5"/>
    <mergeCell ref="A3:F3"/>
  </mergeCells>
  <pageMargins left="0.7" right="0.7" top="0.75" bottom="0.75" header="0.3" footer="0.3"/>
  <pageSetup paperSize="9" scale="79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19"/>
  <sheetViews>
    <sheetView workbookViewId="0">
      <selection activeCell="A17" sqref="A17:F17"/>
    </sheetView>
  </sheetViews>
  <sheetFormatPr defaultRowHeight="14.25" x14ac:dyDescent="0.2"/>
  <cols>
    <col min="1" max="1" width="3.125" style="111" customWidth="1"/>
    <col min="2" max="2" width="29.875" bestFit="1" customWidth="1"/>
    <col min="3" max="3" width="12" customWidth="1"/>
    <col min="4" max="4" width="14.375" customWidth="1"/>
    <col min="5" max="5" width="51.375" bestFit="1" customWidth="1"/>
    <col min="6" max="6" width="2.875" style="111" customWidth="1"/>
  </cols>
  <sheetData>
    <row r="1" spans="1:7" ht="20.100000000000001" customHeight="1" x14ac:dyDescent="0.2">
      <c r="A1" s="488" t="s">
        <v>159</v>
      </c>
      <c r="B1" s="488"/>
      <c r="C1" s="488"/>
      <c r="D1" s="489" t="s">
        <v>292</v>
      </c>
      <c r="E1" s="489"/>
      <c r="F1" s="489"/>
      <c r="G1" s="15"/>
    </row>
    <row r="2" spans="1:7" ht="20.100000000000001" customHeight="1" x14ac:dyDescent="0.2">
      <c r="A2" s="417" t="s">
        <v>178</v>
      </c>
      <c r="B2" s="417"/>
      <c r="C2" s="417"/>
      <c r="D2" s="417"/>
      <c r="E2" s="417"/>
      <c r="F2" s="417"/>
      <c r="G2" s="15"/>
    </row>
    <row r="3" spans="1:7" ht="20.100000000000001" customHeight="1" x14ac:dyDescent="0.2">
      <c r="A3" s="560" t="s">
        <v>315</v>
      </c>
      <c r="B3" s="560"/>
      <c r="C3" s="560"/>
      <c r="D3" s="560"/>
      <c r="E3" s="560"/>
      <c r="F3" s="560"/>
      <c r="G3" s="15"/>
    </row>
    <row r="4" spans="1:7" ht="20.100000000000001" customHeight="1" x14ac:dyDescent="0.2">
      <c r="A4" s="561" t="s">
        <v>0</v>
      </c>
      <c r="B4" s="561"/>
      <c r="C4" s="208" t="s">
        <v>137</v>
      </c>
      <c r="D4" s="208" t="s">
        <v>138</v>
      </c>
      <c r="E4" s="554" t="s">
        <v>32</v>
      </c>
      <c r="F4" s="554"/>
      <c r="G4" s="15"/>
    </row>
    <row r="5" spans="1:7" ht="20.100000000000001" customHeight="1" x14ac:dyDescent="0.2">
      <c r="A5" s="561"/>
      <c r="B5" s="561"/>
      <c r="C5" s="226" t="s">
        <v>316</v>
      </c>
      <c r="D5" s="226" t="s">
        <v>317</v>
      </c>
      <c r="E5" s="554"/>
      <c r="F5" s="554"/>
      <c r="G5" s="15"/>
    </row>
    <row r="6" spans="1:7" ht="20.100000000000001" customHeight="1" x14ac:dyDescent="0.2">
      <c r="A6" s="223">
        <v>1</v>
      </c>
      <c r="B6" s="215" t="s">
        <v>113</v>
      </c>
      <c r="C6" s="216">
        <v>0.78190830235439901</v>
      </c>
      <c r="D6" s="216">
        <v>0.21809169764560099</v>
      </c>
      <c r="E6" s="118" t="s">
        <v>33</v>
      </c>
      <c r="F6" s="123">
        <v>1</v>
      </c>
      <c r="G6" s="15"/>
    </row>
    <row r="7" spans="1:7" ht="20.100000000000001" customHeight="1" x14ac:dyDescent="0.2">
      <c r="A7" s="224">
        <v>2</v>
      </c>
      <c r="B7" s="218" t="s">
        <v>7</v>
      </c>
      <c r="C7" s="219">
        <v>0.10884353741496598</v>
      </c>
      <c r="D7" s="219">
        <v>0.891156462585034</v>
      </c>
      <c r="E7" s="120" t="s">
        <v>34</v>
      </c>
      <c r="F7" s="124">
        <v>2</v>
      </c>
      <c r="G7" s="15"/>
    </row>
    <row r="8" spans="1:7" ht="20.100000000000001" customHeight="1" x14ac:dyDescent="0.2">
      <c r="A8" s="223">
        <v>3</v>
      </c>
      <c r="B8" s="215" t="s">
        <v>114</v>
      </c>
      <c r="C8" s="216">
        <v>1</v>
      </c>
      <c r="D8" s="216">
        <v>0</v>
      </c>
      <c r="E8" s="118" t="s">
        <v>35</v>
      </c>
      <c r="F8" s="123">
        <v>3</v>
      </c>
      <c r="G8" s="15"/>
    </row>
    <row r="9" spans="1:7" ht="20.100000000000001" customHeight="1" x14ac:dyDescent="0.2">
      <c r="A9" s="224">
        <v>4</v>
      </c>
      <c r="B9" s="218" t="s">
        <v>115</v>
      </c>
      <c r="C9" s="219">
        <v>0.30769230769230771</v>
      </c>
      <c r="D9" s="219">
        <v>0.69230769230769229</v>
      </c>
      <c r="E9" s="120" t="s">
        <v>36</v>
      </c>
      <c r="F9" s="124">
        <v>4</v>
      </c>
      <c r="G9" s="15"/>
    </row>
    <row r="10" spans="1:7" ht="20.100000000000001" customHeight="1" x14ac:dyDescent="0.2">
      <c r="A10" s="223">
        <v>5</v>
      </c>
      <c r="B10" s="215" t="s">
        <v>116</v>
      </c>
      <c r="C10" s="216">
        <v>0</v>
      </c>
      <c r="D10" s="216">
        <v>1</v>
      </c>
      <c r="E10" s="118" t="s">
        <v>37</v>
      </c>
      <c r="F10" s="123">
        <v>5</v>
      </c>
      <c r="G10" s="15"/>
    </row>
    <row r="11" spans="1:7" ht="20.100000000000001" customHeight="1" x14ac:dyDescent="0.2">
      <c r="A11" s="224">
        <v>6</v>
      </c>
      <c r="B11" s="218" t="s">
        <v>117</v>
      </c>
      <c r="C11" s="219">
        <v>1</v>
      </c>
      <c r="D11" s="219">
        <v>0</v>
      </c>
      <c r="E11" s="120" t="s">
        <v>38</v>
      </c>
      <c r="F11" s="124">
        <v>6</v>
      </c>
      <c r="G11" s="15"/>
    </row>
    <row r="12" spans="1:7" ht="20.100000000000001" customHeight="1" x14ac:dyDescent="0.2">
      <c r="A12" s="223">
        <v>7</v>
      </c>
      <c r="B12" s="215" t="s">
        <v>182</v>
      </c>
      <c r="C12" s="216">
        <v>0.43478260869565216</v>
      </c>
      <c r="D12" s="216">
        <v>0.56521739130434778</v>
      </c>
      <c r="E12" s="118" t="s">
        <v>39</v>
      </c>
      <c r="F12" s="123">
        <v>7</v>
      </c>
      <c r="G12" s="15"/>
    </row>
    <row r="13" spans="1:7" ht="20.100000000000001" customHeight="1" x14ac:dyDescent="0.2">
      <c r="A13" s="224">
        <v>8</v>
      </c>
      <c r="B13" s="218" t="s">
        <v>135</v>
      </c>
      <c r="C13" s="219">
        <v>0.75247524752475248</v>
      </c>
      <c r="D13" s="219">
        <v>0.24752475247524752</v>
      </c>
      <c r="E13" s="120" t="s">
        <v>40</v>
      </c>
      <c r="F13" s="124">
        <v>8</v>
      </c>
      <c r="G13" s="15"/>
    </row>
    <row r="14" spans="1:7" ht="20.100000000000001" customHeight="1" x14ac:dyDescent="0.2">
      <c r="A14" s="223">
        <v>9</v>
      </c>
      <c r="B14" s="215" t="s">
        <v>12</v>
      </c>
      <c r="C14" s="216">
        <v>0.42105263157894735</v>
      </c>
      <c r="D14" s="216">
        <v>0.57894736842105265</v>
      </c>
      <c r="E14" s="118" t="s">
        <v>41</v>
      </c>
      <c r="F14" s="123">
        <v>9</v>
      </c>
      <c r="G14" s="15"/>
    </row>
    <row r="15" spans="1:7" ht="20.100000000000001" customHeight="1" x14ac:dyDescent="0.2">
      <c r="A15" s="224">
        <v>10</v>
      </c>
      <c r="B15" s="218" t="s">
        <v>13</v>
      </c>
      <c r="C15" s="219">
        <v>0.45454545454545453</v>
      </c>
      <c r="D15" s="219">
        <v>0.54545454545454541</v>
      </c>
      <c r="E15" s="120" t="s">
        <v>42</v>
      </c>
      <c r="F15" s="124">
        <v>10</v>
      </c>
      <c r="G15" s="15"/>
    </row>
    <row r="16" spans="1:7" ht="20.100000000000001" customHeight="1" x14ac:dyDescent="0.2">
      <c r="A16" s="223">
        <v>12</v>
      </c>
      <c r="B16" s="215" t="s">
        <v>192</v>
      </c>
      <c r="C16" s="216">
        <v>0.33333333333333331</v>
      </c>
      <c r="D16" s="216">
        <v>0.66666666666666663</v>
      </c>
      <c r="E16" s="118" t="s">
        <v>43</v>
      </c>
      <c r="F16" s="123">
        <v>11</v>
      </c>
      <c r="G16" s="15"/>
    </row>
    <row r="17" spans="1:7" ht="20.100000000000001" customHeight="1" x14ac:dyDescent="0.3">
      <c r="A17" s="559" t="s">
        <v>359</v>
      </c>
      <c r="B17" s="559"/>
      <c r="C17" s="559"/>
      <c r="D17" s="559"/>
      <c r="E17" s="559"/>
      <c r="F17" s="559"/>
      <c r="G17" s="15"/>
    </row>
    <row r="18" spans="1:7" ht="20.100000000000001" customHeight="1" x14ac:dyDescent="0.45">
      <c r="A18" s="112"/>
      <c r="B18" s="77"/>
      <c r="C18" s="77"/>
      <c r="D18" s="77"/>
      <c r="E18" s="77"/>
      <c r="F18" s="112"/>
      <c r="G18" s="15"/>
    </row>
    <row r="19" spans="1:7" x14ac:dyDescent="0.2">
      <c r="A19" s="110"/>
      <c r="B19" s="15"/>
      <c r="C19" s="15"/>
      <c r="D19" s="15"/>
      <c r="E19" s="15"/>
      <c r="F19" s="110"/>
      <c r="G19" s="15"/>
    </row>
  </sheetData>
  <mergeCells count="7">
    <mergeCell ref="A17:F17"/>
    <mergeCell ref="A2:F2"/>
    <mergeCell ref="A1:C1"/>
    <mergeCell ref="D1:F1"/>
    <mergeCell ref="A3:F3"/>
    <mergeCell ref="E4:F5"/>
    <mergeCell ref="A4:B5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H19"/>
  <sheetViews>
    <sheetView workbookViewId="0">
      <selection activeCell="A18" sqref="A18:G18"/>
    </sheetView>
  </sheetViews>
  <sheetFormatPr defaultRowHeight="15" x14ac:dyDescent="0.2"/>
  <cols>
    <col min="1" max="1" width="2.875" style="111" customWidth="1"/>
    <col min="2" max="2" width="29.875" style="3" bestFit="1" customWidth="1"/>
    <col min="3" max="3" width="12.75" customWidth="1"/>
    <col min="4" max="4" width="10.5" customWidth="1"/>
    <col min="5" max="5" width="11.375" customWidth="1"/>
    <col min="6" max="6" width="36.125" style="3" bestFit="1" customWidth="1"/>
    <col min="7" max="7" width="2.875" style="111" customWidth="1"/>
  </cols>
  <sheetData>
    <row r="1" spans="1:8" ht="20.100000000000001" customHeight="1" x14ac:dyDescent="0.2">
      <c r="A1" s="488" t="s">
        <v>293</v>
      </c>
      <c r="B1" s="488"/>
      <c r="C1" s="488"/>
      <c r="D1" s="493" t="s">
        <v>294</v>
      </c>
      <c r="E1" s="494"/>
      <c r="F1" s="494"/>
      <c r="G1" s="495"/>
      <c r="H1" s="15"/>
    </row>
    <row r="2" spans="1:8" s="3" customFormat="1" ht="20.100000000000001" customHeight="1" x14ac:dyDescent="0.2">
      <c r="A2" s="563" t="s">
        <v>179</v>
      </c>
      <c r="B2" s="564"/>
      <c r="C2" s="564"/>
      <c r="D2" s="564"/>
      <c r="E2" s="564"/>
      <c r="F2" s="564"/>
      <c r="G2" s="565"/>
      <c r="H2" s="42"/>
    </row>
    <row r="3" spans="1:8" ht="20.100000000000001" customHeight="1" x14ac:dyDescent="0.2">
      <c r="A3" s="563" t="s">
        <v>322</v>
      </c>
      <c r="B3" s="564"/>
      <c r="C3" s="564"/>
      <c r="D3" s="564"/>
      <c r="E3" s="564"/>
      <c r="F3" s="564"/>
      <c r="G3" s="565"/>
      <c r="H3" s="15"/>
    </row>
    <row r="4" spans="1:8" s="3" customFormat="1" ht="20.100000000000001" customHeight="1" x14ac:dyDescent="0.2">
      <c r="A4" s="555" t="s">
        <v>0</v>
      </c>
      <c r="B4" s="556"/>
      <c r="C4" s="562" t="s">
        <v>318</v>
      </c>
      <c r="D4" s="562"/>
      <c r="E4" s="562"/>
      <c r="F4" s="536" t="s">
        <v>32</v>
      </c>
      <c r="G4" s="537"/>
      <c r="H4" s="42"/>
    </row>
    <row r="5" spans="1:8" s="3" customFormat="1" ht="20.100000000000001" customHeight="1" x14ac:dyDescent="0.2">
      <c r="A5" s="566"/>
      <c r="B5" s="567"/>
      <c r="C5" s="208" t="s">
        <v>139</v>
      </c>
      <c r="D5" s="208" t="s">
        <v>140</v>
      </c>
      <c r="E5" s="208" t="s">
        <v>141</v>
      </c>
      <c r="F5" s="538"/>
      <c r="G5" s="539"/>
      <c r="H5" s="42"/>
    </row>
    <row r="6" spans="1:8" s="3" customFormat="1" ht="20.100000000000001" customHeight="1" x14ac:dyDescent="0.2">
      <c r="A6" s="557"/>
      <c r="B6" s="558"/>
      <c r="C6" s="226" t="s">
        <v>319</v>
      </c>
      <c r="D6" s="226" t="s">
        <v>320</v>
      </c>
      <c r="E6" s="226" t="s">
        <v>321</v>
      </c>
      <c r="F6" s="540"/>
      <c r="G6" s="541"/>
      <c r="H6" s="42"/>
    </row>
    <row r="7" spans="1:8" ht="20.100000000000001" customHeight="1" x14ac:dyDescent="0.2">
      <c r="A7" s="223">
        <v>1</v>
      </c>
      <c r="B7" s="215" t="s">
        <v>113</v>
      </c>
      <c r="C7" s="216">
        <v>5.3075995174909532E-2</v>
      </c>
      <c r="D7" s="216">
        <v>0.15319662243667068</v>
      </c>
      <c r="E7" s="216">
        <v>0.43305186972255733</v>
      </c>
      <c r="F7" s="118" t="s">
        <v>33</v>
      </c>
      <c r="G7" s="123">
        <v>1</v>
      </c>
      <c r="H7" s="15"/>
    </row>
    <row r="8" spans="1:8" ht="20.100000000000001" customHeight="1" x14ac:dyDescent="0.2">
      <c r="A8" s="224">
        <v>2</v>
      </c>
      <c r="B8" s="218" t="s">
        <v>7</v>
      </c>
      <c r="C8" s="219">
        <v>4.3710539096648855E-2</v>
      </c>
      <c r="D8" s="219">
        <v>6.2166100048567263E-2</v>
      </c>
      <c r="E8" s="219">
        <v>0.19766877124817872</v>
      </c>
      <c r="F8" s="120" t="s">
        <v>34</v>
      </c>
      <c r="G8" s="124">
        <v>2</v>
      </c>
      <c r="H8" s="15"/>
    </row>
    <row r="9" spans="1:8" ht="20.100000000000001" customHeight="1" x14ac:dyDescent="0.2">
      <c r="A9" s="223">
        <v>3</v>
      </c>
      <c r="B9" s="220" t="s">
        <v>114</v>
      </c>
      <c r="C9" s="216">
        <v>1</v>
      </c>
      <c r="D9" s="216">
        <v>1</v>
      </c>
      <c r="E9" s="216">
        <v>1</v>
      </c>
      <c r="F9" s="118" t="s">
        <v>35</v>
      </c>
      <c r="G9" s="123">
        <v>3</v>
      </c>
      <c r="H9" s="15"/>
    </row>
    <row r="10" spans="1:8" ht="20.100000000000001" customHeight="1" x14ac:dyDescent="0.2">
      <c r="A10" s="224">
        <v>4</v>
      </c>
      <c r="B10" s="221" t="s">
        <v>115</v>
      </c>
      <c r="C10" s="219">
        <v>0.10714285714285714</v>
      </c>
      <c r="D10" s="219">
        <v>0.14285714285714285</v>
      </c>
      <c r="E10" s="219">
        <v>0.5</v>
      </c>
      <c r="F10" s="120" t="s">
        <v>36</v>
      </c>
      <c r="G10" s="124">
        <v>4</v>
      </c>
      <c r="H10" s="15"/>
    </row>
    <row r="11" spans="1:8" ht="20.100000000000001" customHeight="1" x14ac:dyDescent="0.2">
      <c r="A11" s="223">
        <v>5</v>
      </c>
      <c r="B11" s="222" t="s">
        <v>116</v>
      </c>
      <c r="C11" s="216">
        <v>0</v>
      </c>
      <c r="D11" s="216">
        <v>0.5</v>
      </c>
      <c r="E11" s="216">
        <v>1</v>
      </c>
      <c r="F11" s="118" t="s">
        <v>37</v>
      </c>
      <c r="G11" s="123">
        <v>5</v>
      </c>
      <c r="H11" s="15"/>
    </row>
    <row r="12" spans="1:8" ht="20.100000000000001" customHeight="1" x14ac:dyDescent="0.2">
      <c r="A12" s="224">
        <v>6</v>
      </c>
      <c r="B12" s="218" t="s">
        <v>117</v>
      </c>
      <c r="C12" s="219">
        <v>1</v>
      </c>
      <c r="D12" s="219">
        <v>1</v>
      </c>
      <c r="E12" s="219">
        <v>1</v>
      </c>
      <c r="F12" s="120" t="s">
        <v>38</v>
      </c>
      <c r="G12" s="124">
        <v>6</v>
      </c>
      <c r="H12" s="15"/>
    </row>
    <row r="13" spans="1:8" ht="20.100000000000001" customHeight="1" x14ac:dyDescent="0.2">
      <c r="A13" s="223">
        <v>7</v>
      </c>
      <c r="B13" s="222" t="s">
        <v>182</v>
      </c>
      <c r="C13" s="216">
        <v>6.1224489795918366E-2</v>
      </c>
      <c r="D13" s="216">
        <v>0.11224489795918367</v>
      </c>
      <c r="E13" s="216">
        <v>0.27551020408163263</v>
      </c>
      <c r="F13" s="118" t="s">
        <v>39</v>
      </c>
      <c r="G13" s="123">
        <v>7</v>
      </c>
      <c r="H13" s="15"/>
    </row>
    <row r="14" spans="1:8" ht="20.100000000000001" customHeight="1" x14ac:dyDescent="0.2">
      <c r="A14" s="224">
        <v>8</v>
      </c>
      <c r="B14" s="218" t="s">
        <v>135</v>
      </c>
      <c r="C14" s="219">
        <v>9.9378881987577633E-2</v>
      </c>
      <c r="D14" s="219">
        <v>0.24074074074074073</v>
      </c>
      <c r="E14" s="219">
        <v>0.54320987654320985</v>
      </c>
      <c r="F14" s="120" t="s">
        <v>40</v>
      </c>
      <c r="G14" s="124">
        <v>8</v>
      </c>
      <c r="H14" s="15"/>
    </row>
    <row r="15" spans="1:8" ht="20.100000000000001" customHeight="1" x14ac:dyDescent="0.2">
      <c r="A15" s="223">
        <v>9</v>
      </c>
      <c r="B15" s="222" t="s">
        <v>12</v>
      </c>
      <c r="C15" s="216">
        <v>0.15789473684210525</v>
      </c>
      <c r="D15" s="216">
        <v>0.21052631578947367</v>
      </c>
      <c r="E15" s="216">
        <v>0.68421052631578949</v>
      </c>
      <c r="F15" s="118" t="s">
        <v>41</v>
      </c>
      <c r="G15" s="123">
        <v>9</v>
      </c>
      <c r="H15" s="15"/>
    </row>
    <row r="16" spans="1:8" ht="20.100000000000001" customHeight="1" x14ac:dyDescent="0.2">
      <c r="A16" s="224">
        <v>10</v>
      </c>
      <c r="B16" s="218" t="s">
        <v>13</v>
      </c>
      <c r="C16" s="219">
        <v>4.8387096774193547E-2</v>
      </c>
      <c r="D16" s="219">
        <v>7.9365079365079361E-2</v>
      </c>
      <c r="E16" s="219">
        <v>0.95744680851063835</v>
      </c>
      <c r="F16" s="120" t="s">
        <v>42</v>
      </c>
      <c r="G16" s="124">
        <v>10</v>
      </c>
      <c r="H16" s="15"/>
    </row>
    <row r="17" spans="1:8" ht="20.100000000000001" customHeight="1" x14ac:dyDescent="0.2">
      <c r="A17" s="223">
        <v>11</v>
      </c>
      <c r="B17" s="222" t="s">
        <v>192</v>
      </c>
      <c r="C17" s="216">
        <v>0</v>
      </c>
      <c r="D17" s="216">
        <v>0.66666666666666663</v>
      </c>
      <c r="E17" s="216">
        <v>0.77777777777777779</v>
      </c>
      <c r="F17" s="118" t="s">
        <v>43</v>
      </c>
      <c r="G17" s="123">
        <v>11</v>
      </c>
      <c r="H17" s="15"/>
    </row>
    <row r="18" spans="1:8" s="128" customFormat="1" ht="20.100000000000001" customHeight="1" x14ac:dyDescent="0.3">
      <c r="A18" s="548" t="s">
        <v>359</v>
      </c>
      <c r="B18" s="549"/>
      <c r="C18" s="549"/>
      <c r="D18" s="549"/>
      <c r="E18" s="549"/>
      <c r="F18" s="549"/>
      <c r="G18" s="550"/>
      <c r="H18" s="127"/>
    </row>
    <row r="19" spans="1:8" ht="20.100000000000001" customHeight="1" x14ac:dyDescent="0.2">
      <c r="A19" s="110"/>
      <c r="B19" s="42"/>
      <c r="C19" s="15"/>
      <c r="D19" s="15"/>
      <c r="E19" s="15"/>
      <c r="F19" s="42"/>
      <c r="G19" s="110"/>
      <c r="H19" s="15"/>
    </row>
  </sheetData>
  <mergeCells count="8">
    <mergeCell ref="A18:G18"/>
    <mergeCell ref="C4:E4"/>
    <mergeCell ref="A1:C1"/>
    <mergeCell ref="D1:G1"/>
    <mergeCell ref="A2:G2"/>
    <mergeCell ref="A4:B6"/>
    <mergeCell ref="F4:G6"/>
    <mergeCell ref="A3:G3"/>
  </mergeCells>
  <pageMargins left="0.7" right="0.7" top="0.75" bottom="0.75" header="0.3" footer="0.3"/>
  <pageSetup paperSize="9" scale="8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18"/>
  <sheetViews>
    <sheetView workbookViewId="0">
      <selection activeCell="F6" sqref="F1:F1048576"/>
    </sheetView>
  </sheetViews>
  <sheetFormatPr defaultRowHeight="15" x14ac:dyDescent="0.2"/>
  <cols>
    <col min="1" max="1" width="2.875" style="111" customWidth="1"/>
    <col min="2" max="2" width="31.75" style="3" bestFit="1" customWidth="1"/>
    <col min="3" max="3" width="20.375" bestFit="1" customWidth="1"/>
    <col min="4" max="4" width="25.875" customWidth="1"/>
    <col min="5" max="5" width="51.375" style="3" bestFit="1" customWidth="1"/>
    <col min="6" max="6" width="3.875" style="111" bestFit="1" customWidth="1"/>
  </cols>
  <sheetData>
    <row r="1" spans="1:7" ht="20.100000000000001" customHeight="1" x14ac:dyDescent="0.2">
      <c r="A1" s="488" t="s">
        <v>206</v>
      </c>
      <c r="B1" s="488"/>
      <c r="C1" s="488"/>
      <c r="D1" s="489" t="s">
        <v>295</v>
      </c>
      <c r="E1" s="489"/>
      <c r="F1" s="489"/>
      <c r="G1" s="182"/>
    </row>
    <row r="2" spans="1:7" ht="20.100000000000001" customHeight="1" x14ac:dyDescent="0.2">
      <c r="A2" s="398" t="s">
        <v>180</v>
      </c>
      <c r="B2" s="398"/>
      <c r="C2" s="398"/>
      <c r="D2" s="398"/>
      <c r="E2" s="398"/>
      <c r="F2" s="398"/>
      <c r="G2" s="15"/>
    </row>
    <row r="3" spans="1:7" s="109" customFormat="1" ht="20.100000000000001" customHeight="1" x14ac:dyDescent="0.2">
      <c r="A3" s="568" t="s">
        <v>324</v>
      </c>
      <c r="B3" s="569"/>
      <c r="C3" s="569"/>
      <c r="D3" s="569"/>
      <c r="E3" s="569"/>
      <c r="F3" s="570"/>
      <c r="G3" s="108"/>
    </row>
    <row r="4" spans="1:7" s="3" customFormat="1" ht="20.100000000000001" customHeight="1" x14ac:dyDescent="0.2">
      <c r="A4" s="555" t="s">
        <v>0</v>
      </c>
      <c r="B4" s="556"/>
      <c r="C4" s="208" t="s">
        <v>143</v>
      </c>
      <c r="D4" s="208" t="s">
        <v>144</v>
      </c>
      <c r="E4" s="536" t="s">
        <v>32</v>
      </c>
      <c r="F4" s="537"/>
      <c r="G4" s="42"/>
    </row>
    <row r="5" spans="1:7" s="3" customFormat="1" ht="20.100000000000001" customHeight="1" x14ac:dyDescent="0.2">
      <c r="A5" s="557"/>
      <c r="B5" s="558"/>
      <c r="C5" s="226" t="s">
        <v>325</v>
      </c>
      <c r="D5" s="226" t="s">
        <v>326</v>
      </c>
      <c r="E5" s="540"/>
      <c r="F5" s="541"/>
      <c r="G5" s="42"/>
    </row>
    <row r="6" spans="1:7" ht="20.100000000000001" customHeight="1" x14ac:dyDescent="0.2">
      <c r="A6" s="223">
        <v>1</v>
      </c>
      <c r="B6" s="215" t="s">
        <v>113</v>
      </c>
      <c r="C6" s="216">
        <v>0.7334630350194552</v>
      </c>
      <c r="D6" s="216">
        <v>0.26653696498054474</v>
      </c>
      <c r="E6" s="118" t="s">
        <v>33</v>
      </c>
      <c r="F6" s="123">
        <v>1</v>
      </c>
      <c r="G6" s="15"/>
    </row>
    <row r="7" spans="1:7" ht="20.100000000000001" customHeight="1" x14ac:dyDescent="0.2">
      <c r="A7" s="224">
        <v>2</v>
      </c>
      <c r="B7" s="218" t="s">
        <v>7</v>
      </c>
      <c r="C7" s="219">
        <v>0.19</v>
      </c>
      <c r="D7" s="219">
        <v>0.81</v>
      </c>
      <c r="E7" s="120" t="s">
        <v>34</v>
      </c>
      <c r="F7" s="124">
        <v>2</v>
      </c>
      <c r="G7" s="15"/>
    </row>
    <row r="8" spans="1:7" ht="20.100000000000001" customHeight="1" x14ac:dyDescent="0.2">
      <c r="A8" s="223">
        <v>3</v>
      </c>
      <c r="B8" s="220" t="s">
        <v>114</v>
      </c>
      <c r="C8" s="216">
        <v>1</v>
      </c>
      <c r="D8" s="216">
        <v>0</v>
      </c>
      <c r="E8" s="118" t="s">
        <v>35</v>
      </c>
      <c r="F8" s="123">
        <v>3</v>
      </c>
      <c r="G8" s="15"/>
    </row>
    <row r="9" spans="1:7" ht="20.100000000000001" customHeight="1" x14ac:dyDescent="0.2">
      <c r="A9" s="224">
        <v>4</v>
      </c>
      <c r="B9" s="221" t="s">
        <v>115</v>
      </c>
      <c r="C9" s="219">
        <v>0.78947368421052633</v>
      </c>
      <c r="D9" s="219">
        <v>0.21052631578947367</v>
      </c>
      <c r="E9" s="120" t="s">
        <v>36</v>
      </c>
      <c r="F9" s="124">
        <v>4</v>
      </c>
      <c r="G9" s="15"/>
    </row>
    <row r="10" spans="1:7" ht="20.100000000000001" customHeight="1" x14ac:dyDescent="0.2">
      <c r="A10" s="223">
        <v>5</v>
      </c>
      <c r="B10" s="222" t="s">
        <v>116</v>
      </c>
      <c r="C10" s="216">
        <v>0.75</v>
      </c>
      <c r="D10" s="216">
        <v>0.25</v>
      </c>
      <c r="E10" s="118" t="s">
        <v>37</v>
      </c>
      <c r="F10" s="123">
        <v>5</v>
      </c>
      <c r="G10" s="15"/>
    </row>
    <row r="11" spans="1:7" ht="20.100000000000001" customHeight="1" x14ac:dyDescent="0.2">
      <c r="A11" s="224">
        <v>6</v>
      </c>
      <c r="B11" s="218" t="s">
        <v>117</v>
      </c>
      <c r="C11" s="219">
        <v>1</v>
      </c>
      <c r="D11" s="219">
        <v>0</v>
      </c>
      <c r="E11" s="120" t="s">
        <v>38</v>
      </c>
      <c r="F11" s="124">
        <v>6</v>
      </c>
      <c r="G11" s="15"/>
    </row>
    <row r="12" spans="1:7" ht="20.100000000000001" customHeight="1" x14ac:dyDescent="0.2">
      <c r="A12" s="223">
        <v>7</v>
      </c>
      <c r="B12" s="222" t="s">
        <v>182</v>
      </c>
      <c r="C12" s="216">
        <v>0.82558139534883723</v>
      </c>
      <c r="D12" s="216">
        <v>0.1744186046511628</v>
      </c>
      <c r="E12" s="118" t="s">
        <v>39</v>
      </c>
      <c r="F12" s="123">
        <v>7</v>
      </c>
      <c r="G12" s="15"/>
    </row>
    <row r="13" spans="1:7" ht="20.100000000000001" customHeight="1" x14ac:dyDescent="0.2">
      <c r="A13" s="224">
        <v>8</v>
      </c>
      <c r="B13" s="218" t="s">
        <v>135</v>
      </c>
      <c r="C13" s="219">
        <v>0.75850340136054417</v>
      </c>
      <c r="D13" s="219">
        <v>0.24149659863945577</v>
      </c>
      <c r="E13" s="120" t="s">
        <v>40</v>
      </c>
      <c r="F13" s="124">
        <v>8</v>
      </c>
      <c r="G13" s="15"/>
    </row>
    <row r="14" spans="1:7" ht="20.100000000000001" customHeight="1" x14ac:dyDescent="0.2">
      <c r="A14" s="223">
        <v>9</v>
      </c>
      <c r="B14" s="222" t="s">
        <v>12</v>
      </c>
      <c r="C14" s="216">
        <v>0.68</v>
      </c>
      <c r="D14" s="216">
        <v>0.32</v>
      </c>
      <c r="E14" s="118" t="s">
        <v>41</v>
      </c>
      <c r="F14" s="123">
        <v>9</v>
      </c>
      <c r="G14" s="15"/>
    </row>
    <row r="15" spans="1:7" ht="20.100000000000001" customHeight="1" x14ac:dyDescent="0.2">
      <c r="A15" s="224">
        <v>10</v>
      </c>
      <c r="B15" s="218" t="s">
        <v>13</v>
      </c>
      <c r="C15" s="219">
        <v>0.74725274725274726</v>
      </c>
      <c r="D15" s="219">
        <v>0.25274725274725274</v>
      </c>
      <c r="E15" s="120" t="s">
        <v>42</v>
      </c>
      <c r="F15" s="124">
        <v>10</v>
      </c>
      <c r="G15" s="15"/>
    </row>
    <row r="16" spans="1:7" ht="20.100000000000001" customHeight="1" x14ac:dyDescent="0.2">
      <c r="A16" s="223">
        <v>11</v>
      </c>
      <c r="B16" s="222" t="s">
        <v>192</v>
      </c>
      <c r="C16" s="216">
        <v>0.53846153846153844</v>
      </c>
      <c r="D16" s="216">
        <v>0.46153846153846156</v>
      </c>
      <c r="E16" s="118" t="s">
        <v>43</v>
      </c>
      <c r="F16" s="123">
        <v>11</v>
      </c>
      <c r="G16" s="15"/>
    </row>
    <row r="17" spans="1:7" s="186" customFormat="1" ht="20.100000000000001" customHeight="1" x14ac:dyDescent="0.35">
      <c r="A17" s="393" t="s">
        <v>359</v>
      </c>
      <c r="B17" s="394"/>
      <c r="C17" s="394"/>
      <c r="D17" s="394"/>
      <c r="E17" s="394"/>
      <c r="F17" s="395"/>
      <c r="G17" s="185"/>
    </row>
    <row r="18" spans="1:7" ht="20.100000000000001" customHeight="1" x14ac:dyDescent="0.2">
      <c r="A18" s="110"/>
      <c r="B18" s="42"/>
      <c r="C18" s="15"/>
      <c r="D18" s="15"/>
      <c r="E18" s="42"/>
      <c r="F18" s="110"/>
      <c r="G18" s="15"/>
    </row>
  </sheetData>
  <mergeCells count="7">
    <mergeCell ref="A17:F17"/>
    <mergeCell ref="A1:C1"/>
    <mergeCell ref="D1:F1"/>
    <mergeCell ref="A2:F2"/>
    <mergeCell ref="A3:F3"/>
    <mergeCell ref="A4:B5"/>
    <mergeCell ref="E4:F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"/>
  <sheetViews>
    <sheetView workbookViewId="0">
      <selection activeCell="A3" sqref="A3:I3"/>
    </sheetView>
  </sheetViews>
  <sheetFormatPr defaultRowHeight="14.25" x14ac:dyDescent="0.2"/>
  <cols>
    <col min="1" max="1" width="4.625" style="111" customWidth="1"/>
    <col min="2" max="2" width="26.5" bestFit="1" customWidth="1"/>
    <col min="3" max="7" width="18.125" customWidth="1"/>
    <col min="8" max="8" width="25.625" customWidth="1"/>
    <col min="9" max="9" width="4.625" style="111" customWidth="1"/>
  </cols>
  <sheetData>
    <row r="1" spans="1:15" ht="20.100000000000001" customHeight="1" x14ac:dyDescent="0.2">
      <c r="A1" s="408" t="s">
        <v>17</v>
      </c>
      <c r="B1" s="409"/>
      <c r="C1" s="409"/>
      <c r="D1" s="410"/>
      <c r="E1" s="405" t="s">
        <v>222</v>
      </c>
      <c r="F1" s="406"/>
      <c r="G1" s="406"/>
      <c r="H1" s="406"/>
      <c r="I1" s="407"/>
      <c r="J1" s="15"/>
    </row>
    <row r="2" spans="1:15" ht="20.100000000000001" customHeight="1" x14ac:dyDescent="0.2">
      <c r="A2" s="402" t="s">
        <v>121</v>
      </c>
      <c r="B2" s="403"/>
      <c r="C2" s="403"/>
      <c r="D2" s="403"/>
      <c r="E2" s="403"/>
      <c r="F2" s="403"/>
      <c r="G2" s="403"/>
      <c r="H2" s="403"/>
      <c r="I2" s="404"/>
      <c r="J2" s="107"/>
    </row>
    <row r="3" spans="1:15" ht="20.100000000000001" customHeight="1" x14ac:dyDescent="0.2">
      <c r="A3" s="411" t="s">
        <v>223</v>
      </c>
      <c r="B3" s="411"/>
      <c r="C3" s="411"/>
      <c r="D3" s="411"/>
      <c r="E3" s="411"/>
      <c r="F3" s="411"/>
      <c r="G3" s="411"/>
      <c r="H3" s="411"/>
      <c r="I3" s="412"/>
      <c r="J3" s="15"/>
    </row>
    <row r="4" spans="1:15" ht="20.100000000000001" customHeight="1" x14ac:dyDescent="0.2">
      <c r="A4" s="385" t="s">
        <v>0</v>
      </c>
      <c r="B4" s="386"/>
      <c r="C4" s="104" t="s">
        <v>1</v>
      </c>
      <c r="D4" s="104" t="s">
        <v>2</v>
      </c>
      <c r="E4" s="104" t="s">
        <v>3</v>
      </c>
      <c r="F4" s="104" t="s">
        <v>4</v>
      </c>
      <c r="G4" s="104" t="s">
        <v>5</v>
      </c>
      <c r="H4" s="389" t="s">
        <v>32</v>
      </c>
      <c r="I4" s="390"/>
      <c r="J4" s="15"/>
    </row>
    <row r="5" spans="1:15" ht="20.100000000000001" customHeight="1" x14ac:dyDescent="0.2">
      <c r="A5" s="387"/>
      <c r="B5" s="388"/>
      <c r="C5" s="104" t="s">
        <v>217</v>
      </c>
      <c r="D5" s="104" t="s">
        <v>218</v>
      </c>
      <c r="E5" s="104" t="s">
        <v>219</v>
      </c>
      <c r="F5" s="104" t="s">
        <v>220</v>
      </c>
      <c r="G5" s="104" t="s">
        <v>44</v>
      </c>
      <c r="H5" s="391"/>
      <c r="I5" s="392"/>
      <c r="J5" s="15"/>
    </row>
    <row r="6" spans="1:15" ht="20.100000000000001" customHeight="1" x14ac:dyDescent="0.2">
      <c r="A6" s="98">
        <v>1</v>
      </c>
      <c r="B6" s="89" t="s">
        <v>132</v>
      </c>
      <c r="C6" s="90">
        <v>8711</v>
      </c>
      <c r="D6" s="90">
        <v>7701</v>
      </c>
      <c r="E6" s="90">
        <v>9092</v>
      </c>
      <c r="F6" s="90">
        <v>3852</v>
      </c>
      <c r="G6" s="90">
        <f t="shared" ref="G6:G17" si="0">SUM(C6:F6)</f>
        <v>29356</v>
      </c>
      <c r="H6" s="91" t="s">
        <v>33</v>
      </c>
      <c r="I6" s="100">
        <v>1</v>
      </c>
      <c r="J6" s="15"/>
    </row>
    <row r="7" spans="1:15" ht="20.100000000000001" customHeight="1" x14ac:dyDescent="0.2">
      <c r="A7" s="99">
        <v>2</v>
      </c>
      <c r="B7" s="93" t="s">
        <v>7</v>
      </c>
      <c r="C7" s="94">
        <v>10620</v>
      </c>
      <c r="D7" s="94">
        <v>20632</v>
      </c>
      <c r="E7" s="94">
        <v>2404</v>
      </c>
      <c r="F7" s="94">
        <v>2886</v>
      </c>
      <c r="G7" s="94">
        <f t="shared" si="0"/>
        <v>36542</v>
      </c>
      <c r="H7" s="95" t="s">
        <v>34</v>
      </c>
      <c r="I7" s="101">
        <v>2</v>
      </c>
      <c r="J7" s="15"/>
    </row>
    <row r="8" spans="1:15" ht="20.100000000000001" customHeight="1" x14ac:dyDescent="0.2">
      <c r="A8" s="98">
        <v>3</v>
      </c>
      <c r="B8" s="89" t="s">
        <v>8</v>
      </c>
      <c r="C8" s="90">
        <v>0</v>
      </c>
      <c r="D8" s="90">
        <v>0</v>
      </c>
      <c r="E8" s="90">
        <v>0</v>
      </c>
      <c r="F8" s="90">
        <v>1282</v>
      </c>
      <c r="G8" s="90">
        <f t="shared" si="0"/>
        <v>1282</v>
      </c>
      <c r="H8" s="91" t="s">
        <v>35</v>
      </c>
      <c r="I8" s="100">
        <v>3</v>
      </c>
      <c r="J8" s="15"/>
    </row>
    <row r="9" spans="1:15" ht="20.100000000000001" customHeight="1" x14ac:dyDescent="0.2">
      <c r="A9" s="99">
        <v>4</v>
      </c>
      <c r="B9" s="93" t="s">
        <v>9</v>
      </c>
      <c r="C9" s="94">
        <v>3610</v>
      </c>
      <c r="D9" s="94">
        <v>3876</v>
      </c>
      <c r="E9" s="94">
        <v>3734</v>
      </c>
      <c r="F9" s="94">
        <v>1808</v>
      </c>
      <c r="G9" s="94">
        <f t="shared" si="0"/>
        <v>13028</v>
      </c>
      <c r="H9" s="95" t="s">
        <v>36</v>
      </c>
      <c r="I9" s="101">
        <v>4</v>
      </c>
      <c r="J9" s="15"/>
    </row>
    <row r="10" spans="1:15" ht="20.100000000000001" customHeight="1" x14ac:dyDescent="0.2">
      <c r="A10" s="98">
        <v>5</v>
      </c>
      <c r="B10" s="89" t="s">
        <v>10</v>
      </c>
      <c r="C10" s="90">
        <v>24</v>
      </c>
      <c r="D10" s="90">
        <v>27</v>
      </c>
      <c r="E10" s="90">
        <v>0</v>
      </c>
      <c r="F10" s="90">
        <v>0</v>
      </c>
      <c r="G10" s="90">
        <f t="shared" si="0"/>
        <v>51</v>
      </c>
      <c r="H10" s="91" t="s">
        <v>37</v>
      </c>
      <c r="I10" s="100">
        <v>5</v>
      </c>
      <c r="J10" s="15"/>
    </row>
    <row r="11" spans="1:15" ht="20.100000000000001" customHeight="1" x14ac:dyDescent="0.2">
      <c r="A11" s="99">
        <v>6</v>
      </c>
      <c r="B11" s="93" t="s">
        <v>11</v>
      </c>
      <c r="C11" s="94">
        <v>0</v>
      </c>
      <c r="D11" s="94">
        <v>0</v>
      </c>
      <c r="E11" s="94">
        <v>0</v>
      </c>
      <c r="F11" s="94">
        <v>15974</v>
      </c>
      <c r="G11" s="94">
        <f t="shared" si="0"/>
        <v>15974</v>
      </c>
      <c r="H11" s="95" t="s">
        <v>38</v>
      </c>
      <c r="I11" s="101">
        <v>6</v>
      </c>
      <c r="J11" s="15"/>
    </row>
    <row r="12" spans="1:15" ht="20.100000000000001" customHeight="1" x14ac:dyDescent="0.2">
      <c r="A12" s="98">
        <v>7</v>
      </c>
      <c r="B12" s="89" t="s">
        <v>173</v>
      </c>
      <c r="C12" s="90">
        <v>2904</v>
      </c>
      <c r="D12" s="90">
        <v>1905</v>
      </c>
      <c r="E12" s="90">
        <v>1038</v>
      </c>
      <c r="F12" s="90">
        <v>179</v>
      </c>
      <c r="G12" s="90">
        <f t="shared" si="0"/>
        <v>6026</v>
      </c>
      <c r="H12" s="91" t="s">
        <v>39</v>
      </c>
      <c r="I12" s="100">
        <v>7</v>
      </c>
      <c r="J12" s="15"/>
      <c r="O12" s="9"/>
    </row>
    <row r="13" spans="1:15" ht="20.100000000000001" customHeight="1" x14ac:dyDescent="0.2">
      <c r="A13" s="99">
        <v>8</v>
      </c>
      <c r="B13" s="93" t="s">
        <v>31</v>
      </c>
      <c r="C13" s="94">
        <v>2484</v>
      </c>
      <c r="D13" s="94">
        <v>4410</v>
      </c>
      <c r="E13" s="94">
        <v>1742</v>
      </c>
      <c r="F13" s="94">
        <v>1074</v>
      </c>
      <c r="G13" s="94">
        <f t="shared" si="0"/>
        <v>9710</v>
      </c>
      <c r="H13" s="95" t="s">
        <v>40</v>
      </c>
      <c r="I13" s="101">
        <v>8</v>
      </c>
      <c r="J13" s="15"/>
    </row>
    <row r="14" spans="1:15" ht="20.100000000000001" customHeight="1" x14ac:dyDescent="0.2">
      <c r="A14" s="98">
        <v>9</v>
      </c>
      <c r="B14" s="89" t="s">
        <v>12</v>
      </c>
      <c r="C14" s="90">
        <v>140</v>
      </c>
      <c r="D14" s="90">
        <v>540</v>
      </c>
      <c r="E14" s="90">
        <v>0</v>
      </c>
      <c r="F14" s="90">
        <v>0</v>
      </c>
      <c r="G14" s="90">
        <f t="shared" si="0"/>
        <v>680</v>
      </c>
      <c r="H14" s="91" t="s">
        <v>41</v>
      </c>
      <c r="I14" s="100">
        <v>9</v>
      </c>
      <c r="J14" s="15"/>
    </row>
    <row r="15" spans="1:15" ht="20.100000000000001" customHeight="1" x14ac:dyDescent="0.2">
      <c r="A15" s="99">
        <v>10</v>
      </c>
      <c r="B15" s="93" t="s">
        <v>13</v>
      </c>
      <c r="C15" s="94">
        <v>750</v>
      </c>
      <c r="D15" s="94">
        <v>3843</v>
      </c>
      <c r="E15" s="94">
        <v>835</v>
      </c>
      <c r="F15" s="94">
        <v>0</v>
      </c>
      <c r="G15" s="94">
        <f t="shared" si="0"/>
        <v>5428</v>
      </c>
      <c r="H15" s="95" t="s">
        <v>42</v>
      </c>
      <c r="I15" s="101">
        <v>10</v>
      </c>
      <c r="J15" s="15"/>
    </row>
    <row r="16" spans="1:15" ht="20.100000000000001" customHeight="1" x14ac:dyDescent="0.2">
      <c r="A16" s="98">
        <v>11</v>
      </c>
      <c r="B16" s="89" t="s">
        <v>14</v>
      </c>
      <c r="C16" s="90">
        <v>436.1</v>
      </c>
      <c r="D16" s="90">
        <v>350</v>
      </c>
      <c r="E16" s="90">
        <v>532</v>
      </c>
      <c r="F16" s="90">
        <v>0</v>
      </c>
      <c r="G16" s="90">
        <f t="shared" si="0"/>
        <v>1318.1</v>
      </c>
      <c r="H16" s="91" t="s">
        <v>43</v>
      </c>
      <c r="I16" s="100">
        <v>11</v>
      </c>
      <c r="J16" s="15"/>
    </row>
    <row r="17" spans="1:10" ht="20.100000000000001" customHeight="1" x14ac:dyDescent="0.2">
      <c r="A17" s="397" t="s">
        <v>15</v>
      </c>
      <c r="B17" s="397"/>
      <c r="C17" s="103">
        <f>SUM(C6:C16)</f>
        <v>29679.1</v>
      </c>
      <c r="D17" s="103">
        <f>SUM(D6:D16)</f>
        <v>43284</v>
      </c>
      <c r="E17" s="103">
        <f>SUM(E6:E16)</f>
        <v>19377</v>
      </c>
      <c r="F17" s="103">
        <f>SUM(F6:F16)</f>
        <v>27055</v>
      </c>
      <c r="G17" s="103">
        <f t="shared" si="0"/>
        <v>119395.1</v>
      </c>
      <c r="H17" s="396" t="s">
        <v>44</v>
      </c>
      <c r="I17" s="396"/>
      <c r="J17" s="15"/>
    </row>
    <row r="18" spans="1:10" ht="20.100000000000001" customHeight="1" x14ac:dyDescent="0.35">
      <c r="A18" s="393" t="s">
        <v>359</v>
      </c>
      <c r="B18" s="394"/>
      <c r="C18" s="394"/>
      <c r="D18" s="394"/>
      <c r="E18" s="394"/>
      <c r="F18" s="394"/>
      <c r="G18" s="394"/>
      <c r="H18" s="394"/>
      <c r="I18" s="395"/>
      <c r="J18" s="15"/>
    </row>
    <row r="19" spans="1:10" x14ac:dyDescent="0.2">
      <c r="A19" s="110"/>
      <c r="B19" s="15"/>
      <c r="C19" s="15"/>
      <c r="D19" s="15"/>
      <c r="E19" s="15"/>
      <c r="F19" s="15"/>
      <c r="G19" s="15"/>
      <c r="H19" s="15"/>
      <c r="I19" s="110"/>
      <c r="J19" s="15"/>
    </row>
  </sheetData>
  <mergeCells count="9">
    <mergeCell ref="A18:I18"/>
    <mergeCell ref="A2:I2"/>
    <mergeCell ref="E1:I1"/>
    <mergeCell ref="A1:D1"/>
    <mergeCell ref="A3:I3"/>
    <mergeCell ref="A17:B17"/>
    <mergeCell ref="H17:I17"/>
    <mergeCell ref="A4:B5"/>
    <mergeCell ref="H4:I5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Q24"/>
  <sheetViews>
    <sheetView topLeftCell="A6" workbookViewId="0">
      <selection activeCell="A21" sqref="A21:F21"/>
    </sheetView>
  </sheetViews>
  <sheetFormatPr defaultRowHeight="14.25" x14ac:dyDescent="0.2"/>
  <cols>
    <col min="1" max="1" width="2.875" style="111" customWidth="1"/>
    <col min="2" max="2" width="40.625" customWidth="1"/>
    <col min="3" max="4" width="12.625" customWidth="1"/>
    <col min="5" max="5" width="43.5" bestFit="1" customWidth="1"/>
    <col min="6" max="6" width="3.375" style="111" bestFit="1" customWidth="1"/>
  </cols>
  <sheetData>
    <row r="1" spans="1:17" ht="20.100000000000001" customHeight="1" x14ac:dyDescent="0.2">
      <c r="A1" s="571" t="s">
        <v>296</v>
      </c>
      <c r="B1" s="571"/>
      <c r="C1" s="571"/>
      <c r="D1" s="572" t="s">
        <v>297</v>
      </c>
      <c r="E1" s="572"/>
      <c r="F1" s="572"/>
      <c r="G1" s="27"/>
      <c r="H1" s="27"/>
      <c r="I1" s="1"/>
      <c r="J1" s="1"/>
      <c r="K1" s="1"/>
      <c r="L1" s="1"/>
      <c r="M1" s="1"/>
      <c r="N1" s="1"/>
      <c r="O1" s="1"/>
      <c r="P1" s="1"/>
      <c r="Q1" s="1"/>
    </row>
    <row r="2" spans="1:17" ht="20.100000000000001" customHeight="1" x14ac:dyDescent="0.2">
      <c r="A2" s="470" t="s">
        <v>122</v>
      </c>
      <c r="B2" s="470"/>
      <c r="C2" s="470"/>
      <c r="D2" s="470"/>
      <c r="E2" s="470"/>
      <c r="F2" s="470"/>
      <c r="G2" s="15"/>
      <c r="H2" s="15"/>
    </row>
    <row r="3" spans="1:17" ht="20.100000000000001" customHeight="1" x14ac:dyDescent="0.2">
      <c r="A3" s="573" t="s">
        <v>327</v>
      </c>
      <c r="B3" s="574"/>
      <c r="C3" s="574"/>
      <c r="D3" s="574"/>
      <c r="E3" s="574"/>
      <c r="F3" s="575"/>
      <c r="G3" s="15"/>
      <c r="H3" s="15"/>
    </row>
    <row r="4" spans="1:17" ht="20.100000000000001" customHeight="1" x14ac:dyDescent="0.2">
      <c r="A4" s="555" t="s">
        <v>97</v>
      </c>
      <c r="B4" s="556"/>
      <c r="C4" s="208" t="s">
        <v>160</v>
      </c>
      <c r="D4" s="208" t="s">
        <v>161</v>
      </c>
      <c r="E4" s="576" t="s">
        <v>328</v>
      </c>
      <c r="F4" s="577"/>
      <c r="G4" s="15"/>
      <c r="H4" s="15"/>
    </row>
    <row r="5" spans="1:17" ht="20.100000000000001" customHeight="1" x14ac:dyDescent="0.2">
      <c r="A5" s="557"/>
      <c r="B5" s="558"/>
      <c r="C5" s="234" t="s">
        <v>344</v>
      </c>
      <c r="D5" s="234" t="s">
        <v>345</v>
      </c>
      <c r="E5" s="578"/>
      <c r="F5" s="579"/>
      <c r="G5" s="15"/>
      <c r="H5" s="15"/>
    </row>
    <row r="6" spans="1:17" ht="20.100000000000001" customHeight="1" x14ac:dyDescent="0.2">
      <c r="A6" s="227">
        <v>1</v>
      </c>
      <c r="B6" s="228" t="s">
        <v>98</v>
      </c>
      <c r="C6" s="219">
        <v>0.49</v>
      </c>
      <c r="D6" s="219">
        <v>0.51</v>
      </c>
      <c r="E6" s="232" t="s">
        <v>329</v>
      </c>
      <c r="F6" s="121">
        <v>1</v>
      </c>
      <c r="G6" s="15"/>
      <c r="H6" s="15"/>
    </row>
    <row r="7" spans="1:17" ht="20.100000000000001" customHeight="1" x14ac:dyDescent="0.2">
      <c r="A7" s="229">
        <v>2</v>
      </c>
      <c r="B7" s="230" t="s">
        <v>99</v>
      </c>
      <c r="C7" s="216">
        <v>0.55000000000000004</v>
      </c>
      <c r="D7" s="216">
        <v>0.45</v>
      </c>
      <c r="E7" s="233" t="s">
        <v>330</v>
      </c>
      <c r="F7" s="119">
        <v>2</v>
      </c>
      <c r="G7" s="15"/>
      <c r="H7" s="15"/>
    </row>
    <row r="8" spans="1:17" ht="20.100000000000001" customHeight="1" x14ac:dyDescent="0.2">
      <c r="A8" s="227">
        <v>3</v>
      </c>
      <c r="B8" s="228" t="s">
        <v>100</v>
      </c>
      <c r="C8" s="219">
        <v>0.39</v>
      </c>
      <c r="D8" s="219">
        <v>0.61</v>
      </c>
      <c r="E8" s="232" t="s">
        <v>331</v>
      </c>
      <c r="F8" s="121">
        <v>3</v>
      </c>
      <c r="G8" s="15"/>
      <c r="H8" s="15"/>
    </row>
    <row r="9" spans="1:17" ht="20.100000000000001" customHeight="1" x14ac:dyDescent="0.2">
      <c r="A9" s="229">
        <v>4</v>
      </c>
      <c r="B9" s="230" t="s">
        <v>101</v>
      </c>
      <c r="C9" s="216">
        <v>0.31</v>
      </c>
      <c r="D9" s="216">
        <v>0.69</v>
      </c>
      <c r="E9" s="233" t="s">
        <v>332</v>
      </c>
      <c r="F9" s="119">
        <v>4</v>
      </c>
      <c r="G9" s="15"/>
      <c r="H9" s="15"/>
    </row>
    <row r="10" spans="1:17" ht="20.100000000000001" customHeight="1" x14ac:dyDescent="0.2">
      <c r="A10" s="227">
        <v>5</v>
      </c>
      <c r="B10" s="228" t="s">
        <v>102</v>
      </c>
      <c r="C10" s="219">
        <v>0.45</v>
      </c>
      <c r="D10" s="219">
        <v>0.55000000000000004</v>
      </c>
      <c r="E10" s="232" t="s">
        <v>333</v>
      </c>
      <c r="F10" s="121">
        <v>5</v>
      </c>
      <c r="G10" s="15"/>
      <c r="H10" s="15"/>
    </row>
    <row r="11" spans="1:17" ht="20.100000000000001" customHeight="1" x14ac:dyDescent="0.2">
      <c r="A11" s="229">
        <v>6</v>
      </c>
      <c r="B11" s="230" t="s">
        <v>103</v>
      </c>
      <c r="C11" s="216">
        <v>0.3</v>
      </c>
      <c r="D11" s="216">
        <v>0.7</v>
      </c>
      <c r="E11" s="233" t="s">
        <v>334</v>
      </c>
      <c r="F11" s="119">
        <v>6</v>
      </c>
      <c r="G11" s="15"/>
      <c r="H11" s="15"/>
    </row>
    <row r="12" spans="1:17" ht="20.100000000000001" customHeight="1" x14ac:dyDescent="0.2">
      <c r="A12" s="227">
        <v>7</v>
      </c>
      <c r="B12" s="228" t="s">
        <v>104</v>
      </c>
      <c r="C12" s="219">
        <v>0.28999999999999998</v>
      </c>
      <c r="D12" s="219">
        <v>0.71</v>
      </c>
      <c r="E12" s="232" t="s">
        <v>335</v>
      </c>
      <c r="F12" s="121">
        <v>7</v>
      </c>
      <c r="G12" s="15"/>
      <c r="H12" s="15"/>
    </row>
    <row r="13" spans="1:17" ht="20.100000000000001" customHeight="1" x14ac:dyDescent="0.2">
      <c r="A13" s="229">
        <v>8</v>
      </c>
      <c r="B13" s="230" t="s">
        <v>105</v>
      </c>
      <c r="C13" s="216">
        <v>0.26</v>
      </c>
      <c r="D13" s="216">
        <v>0.74</v>
      </c>
      <c r="E13" s="233" t="s">
        <v>336</v>
      </c>
      <c r="F13" s="119">
        <v>8</v>
      </c>
      <c r="G13" s="15"/>
      <c r="H13" s="15"/>
    </row>
    <row r="14" spans="1:17" ht="20.100000000000001" customHeight="1" x14ac:dyDescent="0.2">
      <c r="A14" s="227">
        <v>9</v>
      </c>
      <c r="B14" s="228" t="s">
        <v>106</v>
      </c>
      <c r="C14" s="219">
        <v>0.53</v>
      </c>
      <c r="D14" s="219">
        <v>0.47</v>
      </c>
      <c r="E14" s="232" t="s">
        <v>337</v>
      </c>
      <c r="F14" s="121">
        <v>9</v>
      </c>
      <c r="G14" s="15"/>
      <c r="H14" s="15"/>
    </row>
    <row r="15" spans="1:17" ht="20.100000000000001" customHeight="1" x14ac:dyDescent="0.2">
      <c r="A15" s="229">
        <v>10</v>
      </c>
      <c r="B15" s="230" t="s">
        <v>107</v>
      </c>
      <c r="C15" s="216">
        <v>0.22</v>
      </c>
      <c r="D15" s="216">
        <v>0.78</v>
      </c>
      <c r="E15" s="233" t="s">
        <v>338</v>
      </c>
      <c r="F15" s="119">
        <v>10</v>
      </c>
      <c r="G15" s="15"/>
      <c r="H15" s="15"/>
    </row>
    <row r="16" spans="1:17" ht="20.100000000000001" customHeight="1" x14ac:dyDescent="0.2">
      <c r="A16" s="227">
        <v>11</v>
      </c>
      <c r="B16" s="228" t="s">
        <v>108</v>
      </c>
      <c r="C16" s="219">
        <v>0.21</v>
      </c>
      <c r="D16" s="219">
        <v>0.79</v>
      </c>
      <c r="E16" s="232" t="s">
        <v>339</v>
      </c>
      <c r="F16" s="121">
        <v>11</v>
      </c>
      <c r="G16" s="15"/>
      <c r="H16" s="15"/>
    </row>
    <row r="17" spans="1:8" ht="20.100000000000001" customHeight="1" x14ac:dyDescent="0.2">
      <c r="A17" s="229">
        <v>12</v>
      </c>
      <c r="B17" s="230" t="s">
        <v>109</v>
      </c>
      <c r="C17" s="216">
        <v>0.2</v>
      </c>
      <c r="D17" s="216">
        <v>0.8</v>
      </c>
      <c r="E17" s="233" t="s">
        <v>340</v>
      </c>
      <c r="F17" s="119">
        <v>12</v>
      </c>
      <c r="G17" s="15"/>
      <c r="H17" s="15"/>
    </row>
    <row r="18" spans="1:8" ht="20.100000000000001" customHeight="1" x14ac:dyDescent="0.2">
      <c r="A18" s="227">
        <v>13</v>
      </c>
      <c r="B18" s="228" t="s">
        <v>110</v>
      </c>
      <c r="C18" s="219">
        <v>0.15</v>
      </c>
      <c r="D18" s="219">
        <v>0.85</v>
      </c>
      <c r="E18" s="232" t="s">
        <v>341</v>
      </c>
      <c r="F18" s="121">
        <v>13</v>
      </c>
      <c r="G18" s="15"/>
      <c r="H18" s="15"/>
    </row>
    <row r="19" spans="1:8" ht="20.100000000000001" customHeight="1" x14ac:dyDescent="0.2">
      <c r="A19" s="229">
        <v>14</v>
      </c>
      <c r="B19" s="230" t="s">
        <v>111</v>
      </c>
      <c r="C19" s="216">
        <v>0.17</v>
      </c>
      <c r="D19" s="216">
        <v>0.83</v>
      </c>
      <c r="E19" s="233" t="s">
        <v>342</v>
      </c>
      <c r="F19" s="119">
        <v>14</v>
      </c>
      <c r="G19" s="15"/>
      <c r="H19" s="15"/>
    </row>
    <row r="20" spans="1:8" ht="20.100000000000001" customHeight="1" x14ac:dyDescent="0.2">
      <c r="A20" s="227">
        <v>15</v>
      </c>
      <c r="B20" s="228" t="s">
        <v>112</v>
      </c>
      <c r="C20" s="219">
        <v>0.17</v>
      </c>
      <c r="D20" s="219">
        <v>0.83</v>
      </c>
      <c r="E20" s="232" t="s">
        <v>343</v>
      </c>
      <c r="F20" s="121">
        <v>15</v>
      </c>
      <c r="G20" s="15"/>
      <c r="H20" s="15"/>
    </row>
    <row r="21" spans="1:8" s="128" customFormat="1" ht="20.100000000000001" customHeight="1" x14ac:dyDescent="0.35">
      <c r="A21" s="393" t="s">
        <v>359</v>
      </c>
      <c r="B21" s="394"/>
      <c r="C21" s="394"/>
      <c r="D21" s="394"/>
      <c r="E21" s="394"/>
      <c r="F21" s="395"/>
      <c r="G21" s="191"/>
      <c r="H21" s="127"/>
    </row>
    <row r="22" spans="1:8" ht="18.75" x14ac:dyDescent="0.2">
      <c r="A22" s="110"/>
      <c r="B22" s="15"/>
      <c r="C22" s="15"/>
      <c r="D22" s="15"/>
      <c r="E22" s="187"/>
      <c r="F22" s="189"/>
      <c r="G22" s="188"/>
      <c r="H22" s="15"/>
    </row>
    <row r="23" spans="1:8" ht="18.75" x14ac:dyDescent="0.2">
      <c r="A23" s="110"/>
      <c r="B23" s="15"/>
      <c r="C23" s="15"/>
      <c r="D23" s="15"/>
      <c r="E23" s="187"/>
      <c r="F23" s="189"/>
      <c r="G23" s="188"/>
      <c r="H23" s="15"/>
    </row>
    <row r="24" spans="1:8" x14ac:dyDescent="0.2">
      <c r="A24" s="110"/>
      <c r="B24" s="15"/>
      <c r="C24" s="15"/>
      <c r="D24" s="15"/>
      <c r="E24" s="188"/>
      <c r="F24" s="190"/>
      <c r="G24" s="188"/>
      <c r="H24" s="15"/>
    </row>
  </sheetData>
  <mergeCells count="7">
    <mergeCell ref="A21:F21"/>
    <mergeCell ref="A1:C1"/>
    <mergeCell ref="D1:F1"/>
    <mergeCell ref="A2:F2"/>
    <mergeCell ref="A4:B5"/>
    <mergeCell ref="A3:F3"/>
    <mergeCell ref="E4:F5"/>
  </mergeCells>
  <pageMargins left="0.7" right="0.7" top="0.75" bottom="0.75" header="0.3" footer="0.3"/>
  <pageSetup paperSize="9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13"/>
  <sheetViews>
    <sheetView workbookViewId="0">
      <selection activeCell="A9" sqref="A9:E9"/>
    </sheetView>
  </sheetViews>
  <sheetFormatPr defaultRowHeight="14.25" x14ac:dyDescent="0.2"/>
  <cols>
    <col min="1" max="1" width="2.875" customWidth="1"/>
    <col min="2" max="2" width="25.625" customWidth="1"/>
    <col min="3" max="3" width="20.625" customWidth="1"/>
    <col min="4" max="4" width="25.625" customWidth="1"/>
    <col min="5" max="5" width="2.875" customWidth="1"/>
  </cols>
  <sheetData>
    <row r="1" spans="1:6" ht="24.95" customHeight="1" x14ac:dyDescent="0.2">
      <c r="A1" s="488" t="s">
        <v>356</v>
      </c>
      <c r="B1" s="488"/>
      <c r="C1" s="488"/>
      <c r="D1" s="489" t="s">
        <v>357</v>
      </c>
      <c r="E1" s="489"/>
      <c r="F1" s="182"/>
    </row>
    <row r="2" spans="1:6" ht="24.95" customHeight="1" x14ac:dyDescent="0.2">
      <c r="A2" s="398" t="s">
        <v>162</v>
      </c>
      <c r="B2" s="398"/>
      <c r="C2" s="398"/>
      <c r="D2" s="398"/>
      <c r="E2" s="398"/>
      <c r="F2" s="15"/>
    </row>
    <row r="3" spans="1:6" ht="24.95" customHeight="1" x14ac:dyDescent="0.2">
      <c r="A3" s="568" t="s">
        <v>346</v>
      </c>
      <c r="B3" s="569"/>
      <c r="C3" s="569"/>
      <c r="D3" s="569"/>
      <c r="E3" s="570"/>
      <c r="F3" s="15"/>
    </row>
    <row r="4" spans="1:6" ht="24.95" customHeight="1" x14ac:dyDescent="0.2">
      <c r="A4" s="523" t="s">
        <v>163</v>
      </c>
      <c r="B4" s="524"/>
      <c r="C4" s="235" t="s">
        <v>164</v>
      </c>
      <c r="D4" s="580" t="s">
        <v>347</v>
      </c>
      <c r="E4" s="581"/>
      <c r="F4" s="15"/>
    </row>
    <row r="5" spans="1:6" ht="24.95" customHeight="1" x14ac:dyDescent="0.2">
      <c r="A5" s="525"/>
      <c r="B5" s="526"/>
      <c r="C5" s="236" t="s">
        <v>348</v>
      </c>
      <c r="D5" s="582"/>
      <c r="E5" s="583"/>
      <c r="F5" s="15"/>
    </row>
    <row r="6" spans="1:6" ht="24.95" customHeight="1" x14ac:dyDescent="0.2">
      <c r="A6" s="237">
        <v>1</v>
      </c>
      <c r="B6" s="244" t="s">
        <v>165</v>
      </c>
      <c r="C6" s="209">
        <v>0.52</v>
      </c>
      <c r="D6" s="245" t="s">
        <v>349</v>
      </c>
      <c r="E6" s="240">
        <v>1</v>
      </c>
      <c r="F6" s="15"/>
    </row>
    <row r="7" spans="1:6" ht="24.95" customHeight="1" x14ac:dyDescent="0.2">
      <c r="A7" s="238">
        <v>2</v>
      </c>
      <c r="B7" s="228" t="s">
        <v>166</v>
      </c>
      <c r="C7" s="239">
        <v>0.3</v>
      </c>
      <c r="D7" s="231" t="s">
        <v>350</v>
      </c>
      <c r="E7" s="121">
        <v>2</v>
      </c>
      <c r="F7" s="15"/>
    </row>
    <row r="8" spans="1:6" ht="24.95" customHeight="1" x14ac:dyDescent="0.2">
      <c r="A8" s="237">
        <v>3</v>
      </c>
      <c r="B8" s="244" t="s">
        <v>202</v>
      </c>
      <c r="C8" s="209">
        <v>0.18</v>
      </c>
      <c r="D8" s="245" t="s">
        <v>351</v>
      </c>
      <c r="E8" s="240">
        <v>3</v>
      </c>
      <c r="F8" s="15"/>
    </row>
    <row r="9" spans="1:6" ht="24.95" customHeight="1" x14ac:dyDescent="0.35">
      <c r="A9" s="393" t="s">
        <v>359</v>
      </c>
      <c r="B9" s="394"/>
      <c r="C9" s="394"/>
      <c r="D9" s="394"/>
      <c r="E9" s="395"/>
      <c r="F9" s="15"/>
    </row>
    <row r="10" spans="1:6" ht="24.95" customHeight="1" x14ac:dyDescent="0.2">
      <c r="A10" s="20"/>
      <c r="B10" s="20"/>
      <c r="C10" s="15"/>
      <c r="D10" s="15"/>
      <c r="E10" s="15"/>
      <c r="F10" s="15"/>
    </row>
    <row r="11" spans="1:6" x14ac:dyDescent="0.2">
      <c r="A11" s="15"/>
      <c r="B11" s="15"/>
      <c r="C11" s="15"/>
      <c r="D11" s="15"/>
      <c r="E11" s="15"/>
      <c r="F11" s="15"/>
    </row>
    <row r="12" spans="1:6" x14ac:dyDescent="0.2">
      <c r="A12" s="15"/>
      <c r="B12" s="15"/>
      <c r="C12" s="15"/>
      <c r="D12" s="15"/>
      <c r="E12" s="15"/>
      <c r="F12" s="15"/>
    </row>
    <row r="13" spans="1:6" x14ac:dyDescent="0.2">
      <c r="A13" s="15"/>
      <c r="B13" s="15"/>
      <c r="C13" s="15"/>
      <c r="D13" s="15"/>
      <c r="E13" s="15"/>
      <c r="F13" s="15"/>
    </row>
  </sheetData>
  <mergeCells count="7">
    <mergeCell ref="A9:E9"/>
    <mergeCell ref="A2:E2"/>
    <mergeCell ref="A1:C1"/>
    <mergeCell ref="D1:E1"/>
    <mergeCell ref="A3:E3"/>
    <mergeCell ref="A4:B5"/>
    <mergeCell ref="D4:E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27"/>
  <sheetViews>
    <sheetView zoomScale="91" zoomScaleNormal="91" workbookViewId="0">
      <selection activeCell="A3" sqref="A1:C3"/>
    </sheetView>
  </sheetViews>
  <sheetFormatPr defaultRowHeight="14.25" x14ac:dyDescent="0.2"/>
  <cols>
    <col min="1" max="1" width="2.875" bestFit="1" customWidth="1"/>
    <col min="2" max="2" width="25.625" customWidth="1"/>
    <col min="3" max="3" width="9.625" customWidth="1"/>
  </cols>
  <sheetData>
    <row r="1" spans="1:16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23.25" x14ac:dyDescent="0.2">
      <c r="A3" s="584"/>
      <c r="B3" s="584"/>
      <c r="C3" s="58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21.75" customHeight="1" x14ac:dyDescent="0.2">
      <c r="A4" s="585" t="s">
        <v>238</v>
      </c>
      <c r="B4" s="586"/>
      <c r="C4" s="30" t="s">
        <v>44</v>
      </c>
      <c r="D4" s="15"/>
      <c r="E4" s="15"/>
      <c r="F4" s="589" t="s">
        <v>170</v>
      </c>
      <c r="G4" s="590"/>
      <c r="H4" s="590"/>
      <c r="I4" s="590"/>
      <c r="J4" s="590"/>
      <c r="K4" s="590"/>
      <c r="L4" s="590"/>
      <c r="M4" s="590"/>
      <c r="N4" s="590"/>
      <c r="O4" s="591"/>
      <c r="P4" s="15"/>
    </row>
    <row r="5" spans="1:16" ht="20.100000000000001" customHeight="1" x14ac:dyDescent="0.2">
      <c r="A5" s="303">
        <v>1</v>
      </c>
      <c r="B5" s="299" t="s">
        <v>361</v>
      </c>
      <c r="C5" s="31">
        <f>'[1]Table No. 1'!G6</f>
        <v>8989</v>
      </c>
      <c r="D5" s="15"/>
      <c r="E5" s="15"/>
      <c r="F5" s="592"/>
      <c r="G5" s="593"/>
      <c r="H5" s="593"/>
      <c r="I5" s="593"/>
      <c r="J5" s="593"/>
      <c r="K5" s="593"/>
      <c r="L5" s="593"/>
      <c r="M5" s="593"/>
      <c r="N5" s="593"/>
      <c r="O5" s="594"/>
      <c r="P5" s="15"/>
    </row>
    <row r="6" spans="1:16" ht="20.100000000000001" customHeight="1" x14ac:dyDescent="0.2">
      <c r="A6" s="304">
        <v>2</v>
      </c>
      <c r="B6" s="300" t="s">
        <v>362</v>
      </c>
      <c r="C6" s="31">
        <f>'[1]Table No. 1'!G7</f>
        <v>52024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0.100000000000001" customHeight="1" x14ac:dyDescent="0.2">
      <c r="A7" s="303">
        <v>3</v>
      </c>
      <c r="B7" s="299" t="s">
        <v>363</v>
      </c>
      <c r="C7" s="31">
        <f>'[1]Table No. 1'!G8</f>
        <v>6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20.100000000000001" customHeight="1" x14ac:dyDescent="0.2">
      <c r="A8" s="304">
        <v>4</v>
      </c>
      <c r="B8" s="300" t="s">
        <v>364</v>
      </c>
      <c r="C8" s="31">
        <f>'[1]Table No. 1'!G9</f>
        <v>1645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20.100000000000001" customHeight="1" x14ac:dyDescent="0.2">
      <c r="A9" s="303">
        <v>5</v>
      </c>
      <c r="B9" s="299" t="s">
        <v>365</v>
      </c>
      <c r="C9" s="31">
        <f>'[1]Table No. 1'!G10</f>
        <v>43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20.100000000000001" customHeight="1" x14ac:dyDescent="0.2">
      <c r="A10" s="304">
        <v>6</v>
      </c>
      <c r="B10" s="300" t="s">
        <v>366</v>
      </c>
      <c r="C10" s="31">
        <f>'[1]Table No. 1'!G11</f>
        <v>31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20.100000000000001" customHeight="1" x14ac:dyDescent="0.2">
      <c r="A11" s="303">
        <v>7</v>
      </c>
      <c r="B11" s="299" t="s">
        <v>367</v>
      </c>
      <c r="C11" s="31">
        <f>'[1]Table No. 1'!G12</f>
        <v>3763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20.100000000000001" customHeight="1" x14ac:dyDescent="0.2">
      <c r="A12" s="304">
        <v>8</v>
      </c>
      <c r="B12" s="300" t="s">
        <v>368</v>
      </c>
      <c r="C12" s="31">
        <f>'[1]Table No. 1'!G13</f>
        <v>2878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20.100000000000001" customHeight="1" x14ac:dyDescent="0.2">
      <c r="A13" s="303">
        <v>9</v>
      </c>
      <c r="B13" s="299" t="s">
        <v>369</v>
      </c>
      <c r="C13" s="31">
        <f>'[1]Table No. 1'!G14</f>
        <v>468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ht="20.100000000000001" customHeight="1" x14ac:dyDescent="0.2">
      <c r="A14" s="304">
        <v>10</v>
      </c>
      <c r="B14" s="300" t="s">
        <v>370</v>
      </c>
      <c r="C14" s="31">
        <f>'[1]Table No. 1'!G15</f>
        <v>1524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20.100000000000001" customHeight="1" x14ac:dyDescent="0.2">
      <c r="A15" s="303">
        <v>11</v>
      </c>
      <c r="B15" s="299" t="s">
        <v>371</v>
      </c>
      <c r="C15" s="31">
        <f>'[1]Table No. 1'!G16</f>
        <v>229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ht="20.100000000000001" customHeight="1" x14ac:dyDescent="0.2">
      <c r="A16" s="587" t="s">
        <v>44</v>
      </c>
      <c r="B16" s="588"/>
      <c r="C16" s="32">
        <f>SUM(C5:C15)</f>
        <v>71600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</sheetData>
  <mergeCells count="4">
    <mergeCell ref="A3:C3"/>
    <mergeCell ref="A4:B4"/>
    <mergeCell ref="A16:B16"/>
    <mergeCell ref="F4:O5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U32"/>
  <sheetViews>
    <sheetView topLeftCell="H1" zoomScale="86" zoomScaleNormal="86" workbookViewId="0">
      <selection activeCell="D13" sqref="D13"/>
    </sheetView>
  </sheetViews>
  <sheetFormatPr defaultRowHeight="14.25" x14ac:dyDescent="0.2"/>
  <cols>
    <col min="1" max="1" width="4.625" customWidth="1"/>
    <col min="2" max="2" width="25.625" customWidth="1"/>
    <col min="3" max="7" width="9.625" customWidth="1"/>
    <col min="8" max="8" width="25.625" customWidth="1"/>
    <col min="9" max="9" width="4.625" customWidth="1"/>
  </cols>
  <sheetData>
    <row r="1" spans="1:21" ht="23.25" x14ac:dyDescent="0.2">
      <c r="A1" s="584"/>
      <c r="B1" s="584"/>
      <c r="C1" s="584"/>
      <c r="D1" s="584"/>
      <c r="E1" s="584"/>
      <c r="F1" s="584"/>
      <c r="G1" s="584"/>
      <c r="H1" s="584"/>
      <c r="I1" s="584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23.25" x14ac:dyDescent="0.2">
      <c r="A2" s="584"/>
      <c r="B2" s="584"/>
      <c r="C2" s="584"/>
      <c r="D2" s="584"/>
      <c r="E2" s="584"/>
      <c r="F2" s="584"/>
      <c r="G2" s="584"/>
      <c r="H2" s="584"/>
      <c r="I2" s="584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3.25" x14ac:dyDescent="0.2">
      <c r="A3" s="584"/>
      <c r="B3" s="584"/>
      <c r="C3" s="584"/>
      <c r="D3" s="584"/>
      <c r="E3" s="584"/>
      <c r="F3" s="584"/>
      <c r="G3" s="58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65.25" customHeight="1" x14ac:dyDescent="0.2">
      <c r="A4" s="585" t="s">
        <v>0</v>
      </c>
      <c r="B4" s="586"/>
      <c r="C4" s="305" t="s">
        <v>376</v>
      </c>
      <c r="D4" s="305" t="s">
        <v>218</v>
      </c>
      <c r="E4" s="305" t="s">
        <v>373</v>
      </c>
      <c r="F4" s="305" t="s">
        <v>374</v>
      </c>
      <c r="G4" s="305" t="s">
        <v>375</v>
      </c>
      <c r="H4" s="599" t="s">
        <v>32</v>
      </c>
      <c r="I4" s="600"/>
      <c r="J4" s="15"/>
      <c r="K4" s="15"/>
      <c r="L4" s="241" t="s">
        <v>171</v>
      </c>
      <c r="M4" s="241"/>
      <c r="N4" s="241"/>
      <c r="O4" s="241"/>
      <c r="P4" s="241"/>
      <c r="Q4" s="241"/>
      <c r="R4" s="241"/>
      <c r="S4" s="241"/>
      <c r="T4" s="241"/>
      <c r="U4" s="15"/>
    </row>
    <row r="5" spans="1:21" ht="21.75" x14ac:dyDescent="0.2">
      <c r="A5" s="595" t="s">
        <v>15</v>
      </c>
      <c r="B5" s="596"/>
      <c r="C5" s="33">
        <f>'[1]Table No. 1'!C17</f>
        <v>59283</v>
      </c>
      <c r="D5" s="33">
        <f>'[1]Table No. 1'!D17</f>
        <v>11383</v>
      </c>
      <c r="E5" s="33">
        <f>'[1]Table No. 1'!E17</f>
        <v>778</v>
      </c>
      <c r="F5" s="33">
        <f>'[1]Table No. 1'!F17</f>
        <v>156</v>
      </c>
      <c r="G5" s="33">
        <f>SUM(C5:F5)</f>
        <v>71600</v>
      </c>
      <c r="H5" s="597" t="s">
        <v>44</v>
      </c>
      <c r="I5" s="598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</sheetData>
  <mergeCells count="7">
    <mergeCell ref="A5:B5"/>
    <mergeCell ref="H5:I5"/>
    <mergeCell ref="A1:I1"/>
    <mergeCell ref="A2:I2"/>
    <mergeCell ref="A3:G3"/>
    <mergeCell ref="A4:B4"/>
    <mergeCell ref="H4:I4"/>
  </mergeCells>
  <pageMargins left="0.7" right="0.7" top="0.75" bottom="0.75" header="0.3" footer="0.3"/>
  <pageSetup paperSize="9" orientation="portrait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Q27"/>
  <sheetViews>
    <sheetView zoomScale="87" zoomScaleNormal="87" workbookViewId="0">
      <selection activeCell="C22" sqref="C22"/>
    </sheetView>
  </sheetViews>
  <sheetFormatPr defaultRowHeight="14.25" x14ac:dyDescent="0.2"/>
  <cols>
    <col min="1" max="1" width="4.625" customWidth="1"/>
    <col min="2" max="2" width="25.625" customWidth="1"/>
    <col min="3" max="3" width="9.625" customWidth="1"/>
  </cols>
  <sheetData>
    <row r="1" spans="1:17" ht="23.25" x14ac:dyDescent="0.2">
      <c r="A1" s="15"/>
      <c r="B1" s="584"/>
      <c r="C1" s="58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23.25" x14ac:dyDescent="0.2">
      <c r="A2" s="15"/>
      <c r="B2" s="584"/>
      <c r="C2" s="58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3.25" x14ac:dyDescent="0.2">
      <c r="A3" s="15"/>
      <c r="B3" s="584"/>
      <c r="C3" s="58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1.75" customHeight="1" x14ac:dyDescent="0.65">
      <c r="A4" s="603" t="s">
        <v>377</v>
      </c>
      <c r="B4" s="603"/>
      <c r="C4" s="248" t="s">
        <v>375</v>
      </c>
      <c r="D4" s="15"/>
      <c r="E4" s="601" t="s">
        <v>172</v>
      </c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15"/>
      <c r="Q4" s="15"/>
    </row>
    <row r="5" spans="1:17" ht="21.75" x14ac:dyDescent="0.2">
      <c r="A5" s="303">
        <v>1</v>
      </c>
      <c r="B5" s="301" t="s">
        <v>362</v>
      </c>
      <c r="C5" s="306">
        <f>'[2]Table No. 4'!G4</f>
        <v>114957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21.75" x14ac:dyDescent="0.2">
      <c r="A6" s="304">
        <v>2</v>
      </c>
      <c r="B6" s="302" t="s">
        <v>361</v>
      </c>
      <c r="C6" s="307">
        <f>'[2]Table No. 4'!G5</f>
        <v>289491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1.75" x14ac:dyDescent="0.2">
      <c r="A7" s="303">
        <v>3</v>
      </c>
      <c r="B7" s="301" t="s">
        <v>364</v>
      </c>
      <c r="C7" s="306">
        <f>'[2]Table No. 4'!G6</f>
        <v>1593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21.75" x14ac:dyDescent="0.2">
      <c r="A8" s="304">
        <v>4</v>
      </c>
      <c r="B8" s="302" t="s">
        <v>368</v>
      </c>
      <c r="C8" s="307">
        <f>'[2]Table No. 4'!G7</f>
        <v>38771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21.75" x14ac:dyDescent="0.2">
      <c r="A9" s="303">
        <v>5</v>
      </c>
      <c r="B9" s="301" t="s">
        <v>366</v>
      </c>
      <c r="C9" s="306">
        <f>'[2]Table No. 4'!G8</f>
        <v>282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21.75" x14ac:dyDescent="0.2">
      <c r="A10" s="304">
        <v>6</v>
      </c>
      <c r="B10" s="302" t="s">
        <v>367</v>
      </c>
      <c r="C10" s="307">
        <f>'[2]Table No. 4'!G9</f>
        <v>27136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21.75" x14ac:dyDescent="0.2">
      <c r="A11" s="303">
        <v>7</v>
      </c>
      <c r="B11" s="301" t="s">
        <v>370</v>
      </c>
      <c r="C11" s="306">
        <f>'[2]Table No. 4'!G10</f>
        <v>20493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21.75" x14ac:dyDescent="0.2">
      <c r="A12" s="304">
        <v>8</v>
      </c>
      <c r="B12" s="302" t="s">
        <v>371</v>
      </c>
      <c r="C12" s="307">
        <f>'[2]Table No. 4'!G11</f>
        <v>25140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 ht="21.75" x14ac:dyDescent="0.2">
      <c r="A13" s="303">
        <v>9</v>
      </c>
      <c r="B13" s="301" t="s">
        <v>369</v>
      </c>
      <c r="C13" s="306">
        <f>'[2]Table No. 4'!G12</f>
        <v>2192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ht="21.75" x14ac:dyDescent="0.2">
      <c r="A14" s="304">
        <v>10</v>
      </c>
      <c r="B14" s="302" t="s">
        <v>363</v>
      </c>
      <c r="C14" s="307">
        <f>'[2]Table No. 4'!G13</f>
        <v>12966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21.75" x14ac:dyDescent="0.2">
      <c r="A15" s="303">
        <v>11</v>
      </c>
      <c r="B15" s="301" t="s">
        <v>365</v>
      </c>
      <c r="C15" s="306">
        <f>'[2]Table No. 4'!G14</f>
        <v>2920.1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21.75" x14ac:dyDescent="0.2">
      <c r="A16" s="602" t="s">
        <v>375</v>
      </c>
      <c r="B16" s="602"/>
      <c r="C16" s="267">
        <f>SUM(C5:C15)</f>
        <v>535941.1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</sheetData>
  <sortState ref="B4:C15">
    <sortCondition descending="1" ref="C4:C15"/>
  </sortState>
  <mergeCells count="6">
    <mergeCell ref="E4:O4"/>
    <mergeCell ref="A16:B16"/>
    <mergeCell ref="B1:C1"/>
    <mergeCell ref="B2:C2"/>
    <mergeCell ref="B3:C3"/>
    <mergeCell ref="A4:B4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K40"/>
  <sheetViews>
    <sheetView workbookViewId="0">
      <selection activeCell="B1" sqref="B1:H2"/>
    </sheetView>
  </sheetViews>
  <sheetFormatPr defaultRowHeight="14.25" x14ac:dyDescent="0.2"/>
  <cols>
    <col min="1" max="1" width="4.625" customWidth="1"/>
    <col min="2" max="2" width="25.625" customWidth="1"/>
    <col min="3" max="7" width="9.625" customWidth="1"/>
    <col min="8" max="8" width="25.625" customWidth="1"/>
    <col min="9" max="9" width="4.625" customWidth="1"/>
  </cols>
  <sheetData>
    <row r="1" spans="1:11" ht="23.25" x14ac:dyDescent="0.2">
      <c r="A1" s="15"/>
      <c r="B1" s="584"/>
      <c r="C1" s="584"/>
      <c r="D1" s="584"/>
      <c r="E1" s="584"/>
      <c r="F1" s="584"/>
      <c r="G1" s="584"/>
      <c r="H1" s="584"/>
      <c r="I1" s="15"/>
      <c r="J1" s="15"/>
      <c r="K1" s="15"/>
    </row>
    <row r="2" spans="1:11" ht="23.25" x14ac:dyDescent="0.2">
      <c r="A2" s="15"/>
      <c r="B2" s="584"/>
      <c r="C2" s="584"/>
      <c r="D2" s="584"/>
      <c r="E2" s="584"/>
      <c r="F2" s="584"/>
      <c r="G2" s="584"/>
      <c r="H2" s="584"/>
      <c r="I2" s="15"/>
      <c r="J2" s="15"/>
      <c r="K2" s="15"/>
    </row>
    <row r="3" spans="1:11" ht="23.25" x14ac:dyDescent="0.2">
      <c r="A3" s="15"/>
      <c r="B3" s="584"/>
      <c r="C3" s="584"/>
      <c r="D3" s="584"/>
      <c r="E3" s="584"/>
      <c r="F3" s="584"/>
      <c r="G3" s="584"/>
      <c r="H3" s="584"/>
      <c r="I3" s="15"/>
      <c r="J3" s="15"/>
      <c r="K3" s="15"/>
    </row>
    <row r="4" spans="1:11" ht="65.25" customHeight="1" x14ac:dyDescent="0.2">
      <c r="A4" s="607" t="s">
        <v>0</v>
      </c>
      <c r="B4" s="607"/>
      <c r="C4" s="308" t="s">
        <v>372</v>
      </c>
      <c r="D4" s="305" t="s">
        <v>378</v>
      </c>
      <c r="E4" s="305" t="s">
        <v>373</v>
      </c>
      <c r="F4" s="305" t="s">
        <v>374</v>
      </c>
      <c r="G4" s="305" t="s">
        <v>375</v>
      </c>
      <c r="H4" s="608" t="s">
        <v>32</v>
      </c>
      <c r="I4" s="608"/>
      <c r="J4" s="15"/>
      <c r="K4" s="15"/>
    </row>
    <row r="5" spans="1:11" ht="21.75" x14ac:dyDescent="0.2">
      <c r="A5" s="606" t="s">
        <v>15</v>
      </c>
      <c r="B5" s="606"/>
      <c r="C5" s="33">
        <f>'[1]Table No. 4'!C17</f>
        <v>179185.1</v>
      </c>
      <c r="D5" s="33">
        <f>'[1]Table No. 4'!D17</f>
        <v>206512</v>
      </c>
      <c r="E5" s="33">
        <f>'[1]Table No. 4'!E17</f>
        <v>78346</v>
      </c>
      <c r="F5" s="33">
        <f>'[1]Table No. 4'!F17</f>
        <v>71898</v>
      </c>
      <c r="G5" s="33">
        <f>SUM(C5:F5)</f>
        <v>535941.1</v>
      </c>
      <c r="H5" s="605" t="s">
        <v>44</v>
      </c>
      <c r="I5" s="605"/>
      <c r="J5" s="15"/>
      <c r="K5" s="15"/>
    </row>
    <row r="6" spans="1:1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x14ac:dyDescent="0.2">
      <c r="A7" s="15"/>
      <c r="B7" s="74"/>
      <c r="C7" s="15"/>
      <c r="D7" s="15"/>
      <c r="E7" s="15"/>
      <c r="F7" s="15"/>
      <c r="G7" s="15"/>
      <c r="H7" s="15"/>
      <c r="I7" s="15"/>
      <c r="J7" s="15"/>
      <c r="K7" s="15"/>
    </row>
    <row r="8" spans="1:11" x14ac:dyDescent="0.2">
      <c r="A8" s="15"/>
      <c r="B8" s="74"/>
      <c r="C8" s="15"/>
      <c r="D8" s="15"/>
      <c r="E8" s="15"/>
      <c r="F8" s="15"/>
      <c r="G8" s="15"/>
      <c r="H8" s="15"/>
      <c r="I8" s="15"/>
      <c r="J8" s="15"/>
      <c r="K8" s="15"/>
    </row>
    <row r="9" spans="1:11" x14ac:dyDescent="0.2">
      <c r="A9" s="15"/>
      <c r="B9" s="74"/>
      <c r="C9" s="15"/>
      <c r="D9" s="15"/>
      <c r="E9" s="15"/>
      <c r="F9" s="15"/>
      <c r="G9" s="15"/>
      <c r="H9" s="15"/>
      <c r="I9" s="15"/>
      <c r="J9" s="15"/>
      <c r="K9" s="15"/>
    </row>
    <row r="10" spans="1:11" ht="22.5" x14ac:dyDescent="0.55000000000000004">
      <c r="A10" s="15"/>
      <c r="B10" s="74"/>
      <c r="C10" s="604" t="s">
        <v>207</v>
      </c>
      <c r="D10" s="604"/>
      <c r="E10" s="604"/>
      <c r="F10" s="604"/>
      <c r="G10" s="604"/>
      <c r="H10" s="604"/>
      <c r="I10" s="604"/>
      <c r="J10" s="604"/>
      <c r="K10" s="604"/>
    </row>
    <row r="11" spans="1:11" x14ac:dyDescent="0.2">
      <c r="A11" s="15"/>
      <c r="B11" s="74"/>
      <c r="C11" s="15"/>
      <c r="D11" s="15"/>
      <c r="E11" s="15"/>
      <c r="F11" s="15"/>
      <c r="G11" s="15"/>
      <c r="H11" s="15"/>
      <c r="I11" s="15"/>
      <c r="J11" s="15"/>
      <c r="K11" s="15"/>
    </row>
    <row r="12" spans="1:11" x14ac:dyDescent="0.2">
      <c r="A12" s="15"/>
      <c r="B12" s="74"/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">
      <c r="A13" s="15"/>
      <c r="B13" s="74"/>
      <c r="C13" s="15"/>
      <c r="D13" s="15"/>
      <c r="E13" s="15"/>
      <c r="F13" s="15"/>
      <c r="G13" s="15"/>
      <c r="H13" s="15"/>
      <c r="I13" s="15"/>
      <c r="J13" s="15"/>
      <c r="K13" s="15"/>
    </row>
    <row r="14" spans="1:11" x14ac:dyDescent="0.2">
      <c r="A14" s="15"/>
      <c r="B14" s="74"/>
      <c r="C14" s="15"/>
      <c r="D14" s="15"/>
      <c r="E14" s="15"/>
      <c r="F14" s="15"/>
      <c r="G14" s="15"/>
      <c r="H14" s="15"/>
      <c r="I14" s="15"/>
      <c r="J14" s="15"/>
      <c r="K14" s="15"/>
    </row>
    <row r="15" spans="1:11" x14ac:dyDescent="0.2">
      <c r="A15" s="15"/>
      <c r="B15" s="74"/>
      <c r="C15" s="15"/>
      <c r="D15" s="15"/>
      <c r="E15" s="15"/>
      <c r="F15" s="15"/>
      <c r="G15" s="15"/>
      <c r="H15" s="15"/>
      <c r="I15" s="15"/>
      <c r="J15" s="15"/>
      <c r="K15" s="15"/>
    </row>
    <row r="16" spans="1:11" x14ac:dyDescent="0.2">
      <c r="A16" s="15"/>
      <c r="B16" s="74"/>
      <c r="C16" s="15"/>
      <c r="D16" s="15"/>
      <c r="E16" s="15"/>
      <c r="F16" s="15"/>
      <c r="G16" s="15"/>
      <c r="H16" s="15"/>
      <c r="I16" s="15"/>
      <c r="J16" s="15"/>
      <c r="K16" s="15"/>
    </row>
    <row r="17" spans="1:11" x14ac:dyDescent="0.2">
      <c r="A17" s="15"/>
      <c r="B17" s="74"/>
      <c r="C17" s="15"/>
      <c r="D17" s="15"/>
      <c r="E17" s="15"/>
      <c r="F17" s="15"/>
      <c r="G17" s="15"/>
      <c r="H17" s="15"/>
      <c r="I17" s="15"/>
      <c r="J17" s="15"/>
      <c r="K17" s="15"/>
    </row>
    <row r="18" spans="1:11" x14ac:dyDescent="0.2">
      <c r="A18" s="15"/>
      <c r="B18" s="74"/>
      <c r="C18" s="15"/>
      <c r="D18" s="15"/>
      <c r="E18" s="15"/>
      <c r="F18" s="15"/>
      <c r="G18" s="15"/>
      <c r="H18" s="15"/>
      <c r="I18" s="15"/>
      <c r="J18" s="15"/>
      <c r="K18" s="15"/>
    </row>
    <row r="19" spans="1:11" x14ac:dyDescent="0.2">
      <c r="A19" s="15"/>
      <c r="B19" s="74"/>
      <c r="C19" s="15"/>
      <c r="D19" s="15"/>
      <c r="E19" s="15"/>
      <c r="F19" s="15"/>
      <c r="G19" s="15"/>
      <c r="H19" s="15"/>
      <c r="I19" s="15"/>
      <c r="J19" s="15"/>
      <c r="K19" s="15"/>
    </row>
    <row r="20" spans="1:11" x14ac:dyDescent="0.2">
      <c r="A20" s="15"/>
      <c r="B20" s="74"/>
      <c r="C20" s="15"/>
      <c r="D20" s="15"/>
      <c r="E20" s="15"/>
      <c r="F20" s="15"/>
      <c r="G20" s="15"/>
      <c r="H20" s="15"/>
      <c r="I20" s="15"/>
      <c r="J20" s="15"/>
      <c r="K20" s="15"/>
    </row>
    <row r="21" spans="1:11" x14ac:dyDescent="0.2">
      <c r="A21" s="15"/>
      <c r="B21" s="74"/>
      <c r="C21" s="15"/>
      <c r="D21" s="15"/>
      <c r="E21" s="15"/>
      <c r="F21" s="15"/>
      <c r="G21" s="15"/>
      <c r="H21" s="15"/>
      <c r="I21" s="15"/>
      <c r="J21" s="15"/>
      <c r="K21" s="15"/>
    </row>
    <row r="22" spans="1:11" x14ac:dyDescent="0.2">
      <c r="A22" s="15"/>
      <c r="B22" s="74"/>
      <c r="C22" s="15"/>
      <c r="D22" s="15"/>
      <c r="E22" s="15"/>
      <c r="F22" s="15"/>
      <c r="G22" s="15"/>
      <c r="H22" s="15"/>
      <c r="I22" s="15"/>
      <c r="J22" s="15"/>
      <c r="K22" s="15"/>
    </row>
    <row r="23" spans="1:11" x14ac:dyDescent="0.2">
      <c r="A23" s="15"/>
      <c r="B23" s="74"/>
      <c r="C23" s="15"/>
      <c r="D23" s="15"/>
      <c r="E23" s="15"/>
      <c r="F23" s="15"/>
      <c r="G23" s="15"/>
      <c r="H23" s="15"/>
      <c r="I23" s="15"/>
      <c r="J23" s="15"/>
      <c r="K23" s="15"/>
    </row>
    <row r="24" spans="1:11" x14ac:dyDescent="0.2">
      <c r="A24" s="15"/>
      <c r="B24" s="74"/>
      <c r="C24" s="15"/>
      <c r="D24" s="15"/>
      <c r="E24" s="15"/>
      <c r="F24" s="15"/>
      <c r="G24" s="15"/>
      <c r="H24" s="15"/>
      <c r="I24" s="15"/>
      <c r="J24" s="15"/>
      <c r="K24" s="15"/>
    </row>
    <row r="25" spans="1:11" x14ac:dyDescent="0.2">
      <c r="A25" s="15"/>
      <c r="B25" s="74"/>
      <c r="C25" s="15"/>
      <c r="D25" s="15"/>
      <c r="E25" s="15"/>
      <c r="F25" s="15"/>
      <c r="G25" s="15"/>
      <c r="H25" s="15"/>
      <c r="I25" s="15"/>
      <c r="J25" s="15"/>
      <c r="K25" s="15"/>
    </row>
    <row r="26" spans="1:11" x14ac:dyDescent="0.2">
      <c r="A26" s="15"/>
      <c r="B26" s="74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5"/>
      <c r="B27" s="74"/>
      <c r="C27" s="15"/>
      <c r="D27" s="15"/>
      <c r="E27" s="15"/>
      <c r="F27" s="15"/>
      <c r="G27" s="15"/>
      <c r="H27" s="15"/>
      <c r="I27" s="15"/>
      <c r="J27" s="15"/>
      <c r="K27" s="15"/>
    </row>
    <row r="28" spans="1:11" x14ac:dyDescent="0.2">
      <c r="A28" s="15"/>
      <c r="B28" s="74"/>
      <c r="C28" s="15"/>
      <c r="D28" s="15"/>
      <c r="E28" s="15"/>
      <c r="F28" s="15"/>
      <c r="G28" s="15"/>
      <c r="H28" s="15"/>
      <c r="I28" s="15"/>
      <c r="J28" s="15"/>
      <c r="K28" s="15"/>
    </row>
    <row r="29" spans="1:11" x14ac:dyDescent="0.2">
      <c r="A29" s="15"/>
      <c r="B29" s="74"/>
      <c r="C29" s="15"/>
      <c r="D29" s="15"/>
      <c r="E29" s="15"/>
      <c r="F29" s="15"/>
      <c r="G29" s="15"/>
      <c r="H29" s="15"/>
      <c r="I29" s="15"/>
      <c r="J29" s="15"/>
      <c r="K29" s="15"/>
    </row>
    <row r="30" spans="1:11" x14ac:dyDescent="0.2">
      <c r="A30" s="15"/>
      <c r="B30" s="74"/>
      <c r="C30" s="15"/>
      <c r="D30" s="15"/>
      <c r="E30" s="15"/>
      <c r="F30" s="15"/>
      <c r="G30" s="15"/>
      <c r="H30" s="15"/>
      <c r="I30" s="15"/>
      <c r="J30" s="15"/>
      <c r="K30" s="15"/>
    </row>
    <row r="31" spans="1:11" x14ac:dyDescent="0.2">
      <c r="A31" s="15"/>
      <c r="B31" s="74"/>
      <c r="C31" s="15"/>
      <c r="D31" s="15"/>
      <c r="E31" s="15"/>
      <c r="F31" s="15"/>
      <c r="G31" s="15"/>
      <c r="H31" s="15"/>
      <c r="I31" s="15"/>
      <c r="J31" s="15"/>
      <c r="K31" s="15"/>
    </row>
    <row r="32" spans="1:11" x14ac:dyDescent="0.2">
      <c r="A32" s="15"/>
      <c r="B32" s="74"/>
      <c r="C32" s="15"/>
      <c r="D32" s="15"/>
      <c r="E32" s="15"/>
      <c r="F32" s="15"/>
      <c r="G32" s="15"/>
      <c r="H32" s="15"/>
      <c r="I32" s="15"/>
      <c r="J32" s="15"/>
      <c r="K32" s="15"/>
    </row>
    <row r="33" spans="1:11" x14ac:dyDescent="0.2">
      <c r="A33" s="15"/>
      <c r="B33" s="74"/>
      <c r="C33" s="15"/>
      <c r="D33" s="15"/>
      <c r="E33" s="15"/>
      <c r="F33" s="15"/>
      <c r="G33" s="15"/>
      <c r="H33" s="15"/>
      <c r="I33" s="15"/>
      <c r="J33" s="15"/>
      <c r="K33" s="15"/>
    </row>
    <row r="34" spans="1:11" x14ac:dyDescent="0.2">
      <c r="A34" s="15"/>
      <c r="B34" s="74"/>
      <c r="C34" s="15"/>
      <c r="D34" s="15"/>
      <c r="E34" s="15"/>
      <c r="F34" s="15"/>
      <c r="G34" s="15"/>
      <c r="H34" s="15"/>
      <c r="I34" s="15"/>
      <c r="J34" s="15"/>
      <c r="K34" s="15"/>
    </row>
    <row r="35" spans="1:11" x14ac:dyDescent="0.2">
      <c r="A35" s="15"/>
      <c r="B35" s="74"/>
      <c r="C35" s="15"/>
      <c r="D35" s="15"/>
      <c r="E35" s="15"/>
      <c r="F35" s="15"/>
      <c r="G35" s="15"/>
      <c r="H35" s="15"/>
      <c r="I35" s="15"/>
      <c r="J35" s="15"/>
      <c r="K35" s="15"/>
    </row>
    <row r="36" spans="1:11" x14ac:dyDescent="0.2">
      <c r="A36" s="15"/>
      <c r="B36" s="74"/>
      <c r="C36" s="15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15"/>
      <c r="B37" s="74"/>
      <c r="C37" s="15"/>
      <c r="D37" s="15"/>
      <c r="E37" s="15"/>
      <c r="F37" s="15"/>
      <c r="G37" s="15"/>
      <c r="H37" s="15"/>
      <c r="I37" s="15"/>
      <c r="J37" s="15"/>
      <c r="K37" s="15"/>
    </row>
    <row r="38" spans="1:11" x14ac:dyDescent="0.2">
      <c r="A38" s="15"/>
      <c r="B38" s="74"/>
      <c r="C38" s="15"/>
      <c r="D38" s="15"/>
      <c r="E38" s="15"/>
      <c r="F38" s="15"/>
      <c r="G38" s="15"/>
      <c r="H38" s="15"/>
      <c r="I38" s="15"/>
      <c r="J38" s="15"/>
      <c r="K38" s="15"/>
    </row>
    <row r="39" spans="1:11" x14ac:dyDescent="0.2">
      <c r="A39" s="15"/>
      <c r="B39" s="74"/>
      <c r="C39" s="15"/>
      <c r="D39" s="15"/>
      <c r="E39" s="15"/>
      <c r="F39" s="15"/>
      <c r="G39" s="15"/>
      <c r="H39" s="15"/>
      <c r="I39" s="15"/>
      <c r="J39" s="15"/>
      <c r="K39" s="15"/>
    </row>
    <row r="40" spans="1:11" x14ac:dyDescent="0.2">
      <c r="C40" s="15"/>
      <c r="D40" s="15"/>
      <c r="E40" s="15"/>
      <c r="F40" s="15"/>
      <c r="G40" s="15"/>
      <c r="H40" s="15"/>
      <c r="I40" s="15"/>
      <c r="J40" s="15"/>
      <c r="K40" s="15"/>
    </row>
  </sheetData>
  <mergeCells count="8">
    <mergeCell ref="C10:K10"/>
    <mergeCell ref="H5:I5"/>
    <mergeCell ref="A5:B5"/>
    <mergeCell ref="B1:H1"/>
    <mergeCell ref="B2:H2"/>
    <mergeCell ref="B3:H3"/>
    <mergeCell ref="A4:B4"/>
    <mergeCell ref="H4:I4"/>
  </mergeCells>
  <pageMargins left="0.7" right="0.7" top="0.75" bottom="0.75" header="0.3" footer="0.3"/>
  <pageSetup paperSize="9" orientation="portrait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U39"/>
  <sheetViews>
    <sheetView zoomScale="68" zoomScaleNormal="68" workbookViewId="0">
      <selection activeCell="H9" sqref="H9"/>
    </sheetView>
  </sheetViews>
  <sheetFormatPr defaultRowHeight="14.25" x14ac:dyDescent="0.2"/>
  <cols>
    <col min="1" max="1" width="2.875" bestFit="1" customWidth="1"/>
    <col min="2" max="2" width="21.75" bestFit="1" customWidth="1"/>
    <col min="7" max="7" width="10" bestFit="1" customWidth="1"/>
    <col min="8" max="8" width="43.5" bestFit="1" customWidth="1"/>
  </cols>
  <sheetData>
    <row r="1" spans="1:2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21.75" x14ac:dyDescent="0.5">
      <c r="A2" s="35"/>
      <c r="B2" s="610"/>
      <c r="C2" s="610"/>
      <c r="D2" s="610"/>
      <c r="E2" s="610"/>
      <c r="F2" s="610"/>
      <c r="G2" s="610"/>
      <c r="H2" s="610"/>
      <c r="I2" s="610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1.75" x14ac:dyDescent="0.5">
      <c r="A3" s="35"/>
      <c r="B3" s="35"/>
      <c r="C3" s="21"/>
      <c r="D3" s="21"/>
      <c r="E3" s="21"/>
      <c r="F3" s="21"/>
      <c r="G3" s="21"/>
      <c r="H3" s="21"/>
      <c r="I3" s="21"/>
      <c r="J3" s="21"/>
      <c r="K3" s="21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37.5" customHeight="1" x14ac:dyDescent="0.5">
      <c r="A4" s="585" t="s">
        <v>0</v>
      </c>
      <c r="B4" s="586"/>
      <c r="C4" s="305" t="s">
        <v>372</v>
      </c>
      <c r="D4" s="305" t="s">
        <v>378</v>
      </c>
      <c r="E4" s="305" t="s">
        <v>373</v>
      </c>
      <c r="F4" s="305" t="s">
        <v>374</v>
      </c>
      <c r="G4" s="30" t="s">
        <v>348</v>
      </c>
      <c r="H4" s="611" t="s">
        <v>32</v>
      </c>
      <c r="I4" s="612"/>
      <c r="J4" s="21"/>
      <c r="K4" s="21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37.5" customHeight="1" x14ac:dyDescent="0.55000000000000004">
      <c r="A5" s="47">
        <v>1</v>
      </c>
      <c r="B5" s="17" t="s">
        <v>6</v>
      </c>
      <c r="C5" s="268">
        <f>'Table No. 2'!C6</f>
        <v>8711</v>
      </c>
      <c r="D5" s="268">
        <f>'Table No. 2'!D6</f>
        <v>7701</v>
      </c>
      <c r="E5" s="268">
        <f>'Table No. 2'!E6</f>
        <v>9092</v>
      </c>
      <c r="F5" s="268">
        <f>'Table No. 2'!F6</f>
        <v>3852</v>
      </c>
      <c r="G5" s="269">
        <v>5.4774675799262269E-2</v>
      </c>
      <c r="H5" s="270" t="s">
        <v>33</v>
      </c>
      <c r="I5" s="271">
        <v>1</v>
      </c>
      <c r="J5" s="76"/>
      <c r="K5" s="76"/>
      <c r="L5" s="609" t="s">
        <v>208</v>
      </c>
      <c r="M5" s="609"/>
      <c r="N5" s="609"/>
      <c r="O5" s="609"/>
      <c r="P5" s="609"/>
      <c r="Q5" s="609"/>
      <c r="R5" s="609"/>
      <c r="S5" s="609"/>
      <c r="T5" s="609"/>
      <c r="U5" s="242"/>
    </row>
    <row r="6" spans="1:21" ht="37.5" customHeight="1" x14ac:dyDescent="0.5">
      <c r="A6" s="47">
        <v>2</v>
      </c>
      <c r="B6" s="17" t="s">
        <v>7</v>
      </c>
      <c r="C6" s="268">
        <f>'Table No. 2'!C7</f>
        <v>10620</v>
      </c>
      <c r="D6" s="268">
        <f>'Table No. 2'!D7</f>
        <v>20632</v>
      </c>
      <c r="E6" s="268">
        <f>'Table No. 2'!E7</f>
        <v>2404</v>
      </c>
      <c r="F6" s="268">
        <f>'Table No. 2'!F7</f>
        <v>2886</v>
      </c>
      <c r="G6" s="269">
        <v>6.8182865617135921E-2</v>
      </c>
      <c r="H6" s="270" t="s">
        <v>34</v>
      </c>
      <c r="I6" s="271">
        <v>2</v>
      </c>
      <c r="J6" s="76"/>
      <c r="K6" s="76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37.5" customHeight="1" x14ac:dyDescent="0.5">
      <c r="A7" s="47">
        <v>3</v>
      </c>
      <c r="B7" s="17" t="s">
        <v>8</v>
      </c>
      <c r="C7" s="268">
        <f>'Table No. 2'!C8</f>
        <v>0</v>
      </c>
      <c r="D7" s="268">
        <f>'Table No. 2'!D8</f>
        <v>0</v>
      </c>
      <c r="E7" s="268">
        <f>'Table No. 2'!E8</f>
        <v>0</v>
      </c>
      <c r="F7" s="268">
        <f>'Table No. 2'!F8</f>
        <v>1282</v>
      </c>
      <c r="G7" s="269">
        <v>2.392053902938215E-3</v>
      </c>
      <c r="H7" s="270" t="s">
        <v>35</v>
      </c>
      <c r="I7" s="271">
        <v>3</v>
      </c>
      <c r="J7" s="76"/>
      <c r="K7" s="76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ht="37.5" customHeight="1" x14ac:dyDescent="0.5">
      <c r="A8" s="47">
        <v>4</v>
      </c>
      <c r="B8" s="17" t="s">
        <v>9</v>
      </c>
      <c r="C8" s="268">
        <f>'Table No. 2'!C9</f>
        <v>3610</v>
      </c>
      <c r="D8" s="268">
        <f>'Table No. 2'!D9</f>
        <v>3876</v>
      </c>
      <c r="E8" s="268">
        <f>'Table No. 2'!E9</f>
        <v>3734</v>
      </c>
      <c r="F8" s="268">
        <f>'Table No. 2'!F9</f>
        <v>1808</v>
      </c>
      <c r="G8" s="269">
        <v>2.4308641378688815E-2</v>
      </c>
      <c r="H8" s="270" t="s">
        <v>36</v>
      </c>
      <c r="I8" s="271">
        <v>4</v>
      </c>
      <c r="J8" s="76"/>
      <c r="K8" s="76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ht="37.5" customHeight="1" x14ac:dyDescent="0.5">
      <c r="A9" s="47">
        <v>5</v>
      </c>
      <c r="B9" s="17" t="s">
        <v>10</v>
      </c>
      <c r="C9" s="268">
        <f>'Table No. 2'!C10</f>
        <v>24</v>
      </c>
      <c r="D9" s="268">
        <f>'Table No. 2'!D10</f>
        <v>27</v>
      </c>
      <c r="E9" s="268">
        <f>'Table No. 2'!E10</f>
        <v>0</v>
      </c>
      <c r="F9" s="268">
        <f>'Table No. 2'!F10</f>
        <v>0</v>
      </c>
      <c r="G9" s="269">
        <v>9.5159710647308078E-5</v>
      </c>
      <c r="H9" s="270" t="s">
        <v>37</v>
      </c>
      <c r="I9" s="271">
        <v>5</v>
      </c>
      <c r="J9" s="76"/>
      <c r="K9" s="76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ht="37.5" customHeight="1" x14ac:dyDescent="0.5">
      <c r="A10" s="47">
        <v>6</v>
      </c>
      <c r="B10" s="17" t="s">
        <v>11</v>
      </c>
      <c r="C10" s="268">
        <f>'Table No. 2'!C11</f>
        <v>0</v>
      </c>
      <c r="D10" s="268">
        <f>'Table No. 2'!D11</f>
        <v>0</v>
      </c>
      <c r="E10" s="268">
        <f>'Table No. 2'!E11</f>
        <v>0</v>
      </c>
      <c r="F10" s="268">
        <f>'Table No. 2'!F11</f>
        <v>15974</v>
      </c>
      <c r="G10" s="269">
        <v>2.9805514076080376E-2</v>
      </c>
      <c r="H10" s="270" t="s">
        <v>38</v>
      </c>
      <c r="I10" s="271">
        <v>6</v>
      </c>
      <c r="J10" s="76"/>
      <c r="K10" s="76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ht="37.5" customHeight="1" x14ac:dyDescent="0.5">
      <c r="A11" s="47">
        <v>7</v>
      </c>
      <c r="B11" s="17" t="s">
        <v>173</v>
      </c>
      <c r="C11" s="268">
        <f>'Table No. 2'!C12</f>
        <v>2904</v>
      </c>
      <c r="D11" s="268">
        <f>'Table No. 2'!D12</f>
        <v>1905</v>
      </c>
      <c r="E11" s="268">
        <f>'Table No. 2'!E12</f>
        <v>1038</v>
      </c>
      <c r="F11" s="268">
        <f>'Table No. 2'!F12</f>
        <v>179</v>
      </c>
      <c r="G11" s="269">
        <v>1.1243772869817224E-2</v>
      </c>
      <c r="H11" s="270" t="s">
        <v>39</v>
      </c>
      <c r="I11" s="271">
        <v>7</v>
      </c>
      <c r="J11" s="76"/>
      <c r="K11" s="76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ht="37.5" customHeight="1" x14ac:dyDescent="0.5">
      <c r="A12" s="47">
        <v>8</v>
      </c>
      <c r="B12" s="17" t="s">
        <v>31</v>
      </c>
      <c r="C12" s="268">
        <f>'Table No. 2'!C13</f>
        <v>2484</v>
      </c>
      <c r="D12" s="268">
        <f>'Table No. 2'!D13</f>
        <v>4410</v>
      </c>
      <c r="E12" s="268">
        <f>'Table No. 2'!E13</f>
        <v>1742</v>
      </c>
      <c r="F12" s="268">
        <f>'Table No. 2'!F13</f>
        <v>1074</v>
      </c>
      <c r="G12" s="269">
        <v>1.8117662556575716E-2</v>
      </c>
      <c r="H12" s="270" t="s">
        <v>40</v>
      </c>
      <c r="I12" s="271">
        <v>8</v>
      </c>
      <c r="J12" s="76"/>
      <c r="K12" s="76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ht="37.5" customHeight="1" x14ac:dyDescent="0.5">
      <c r="A13" s="47">
        <v>9</v>
      </c>
      <c r="B13" s="17" t="s">
        <v>12</v>
      </c>
      <c r="C13" s="268">
        <f>'Table No. 2'!C14</f>
        <v>140</v>
      </c>
      <c r="D13" s="268">
        <f>'Table No. 2'!D14</f>
        <v>540</v>
      </c>
      <c r="E13" s="268">
        <f>'Table No. 2'!E14</f>
        <v>0</v>
      </c>
      <c r="F13" s="268">
        <f>'Table No. 2'!F14</f>
        <v>0</v>
      </c>
      <c r="G13" s="269">
        <v>1.2687961419641078E-3</v>
      </c>
      <c r="H13" s="270" t="s">
        <v>41</v>
      </c>
      <c r="I13" s="271">
        <v>9</v>
      </c>
      <c r="J13" s="76"/>
      <c r="K13" s="76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ht="37.5" customHeight="1" x14ac:dyDescent="0.5">
      <c r="A14" s="47">
        <v>10</v>
      </c>
      <c r="B14" s="17" t="s">
        <v>13</v>
      </c>
      <c r="C14" s="268">
        <f>'Table No. 2'!C15</f>
        <v>750</v>
      </c>
      <c r="D14" s="268">
        <f>'Table No. 2'!D15</f>
        <v>3843</v>
      </c>
      <c r="E14" s="268">
        <f>'Table No. 2'!E15</f>
        <v>835</v>
      </c>
      <c r="F14" s="268">
        <f>'Table No. 2'!F15</f>
        <v>0</v>
      </c>
      <c r="G14" s="269">
        <v>1.0127978615560553E-2</v>
      </c>
      <c r="H14" s="270" t="s">
        <v>42</v>
      </c>
      <c r="I14" s="271">
        <v>10</v>
      </c>
      <c r="J14" s="76"/>
      <c r="K14" s="76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ht="37.5" customHeight="1" x14ac:dyDescent="0.5">
      <c r="A15" s="47">
        <v>11</v>
      </c>
      <c r="B15" s="17" t="s">
        <v>14</v>
      </c>
      <c r="C15" s="268">
        <f>'Table No. 2'!C16</f>
        <v>436.1</v>
      </c>
      <c r="D15" s="268">
        <f>'Table No. 2'!D16</f>
        <v>350</v>
      </c>
      <c r="E15" s="268">
        <f>'Table No. 2'!E16</f>
        <v>532</v>
      </c>
      <c r="F15" s="268">
        <f>'Table No. 2'!F16</f>
        <v>0</v>
      </c>
      <c r="G15" s="269">
        <v>2.4594120510630737E-3</v>
      </c>
      <c r="H15" s="270" t="s">
        <v>43</v>
      </c>
      <c r="I15" s="271">
        <v>11</v>
      </c>
      <c r="J15" s="76"/>
      <c r="K15" s="76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ht="37.5" customHeight="1" x14ac:dyDescent="0.5">
      <c r="A16" s="587" t="s">
        <v>15</v>
      </c>
      <c r="B16" s="588"/>
      <c r="C16" s="37">
        <f>SUM(C5:C15)</f>
        <v>29679.1</v>
      </c>
      <c r="D16" s="37">
        <f>SUM(D5:D15)</f>
        <v>43284</v>
      </c>
      <c r="E16" s="37">
        <f>SUM(E5:E15)</f>
        <v>19377</v>
      </c>
      <c r="F16" s="37">
        <f>SUM(F5:F15)</f>
        <v>27055</v>
      </c>
      <c r="G16" s="37">
        <f t="shared" ref="G16" si="0">SUM(C16:F16)</f>
        <v>119395.1</v>
      </c>
      <c r="H16" s="611" t="s">
        <v>44</v>
      </c>
      <c r="I16" s="612"/>
      <c r="J16" s="21"/>
      <c r="K16" s="76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ht="21.75" x14ac:dyDescent="0.5">
      <c r="A17" s="35"/>
      <c r="B17" s="35"/>
      <c r="C17" s="21"/>
      <c r="D17" s="21"/>
      <c r="E17" s="21"/>
      <c r="F17" s="21"/>
      <c r="G17" s="21"/>
      <c r="H17" s="21"/>
      <c r="I17" s="21"/>
      <c r="J17" s="21"/>
      <c r="K17" s="21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ht="21.75" x14ac:dyDescent="0.5">
      <c r="A18" s="35"/>
      <c r="B18" s="35"/>
      <c r="C18" s="21"/>
      <c r="D18" s="21"/>
      <c r="E18" s="21"/>
      <c r="F18" s="21"/>
      <c r="G18" s="21"/>
      <c r="H18" s="21"/>
      <c r="I18" s="21"/>
      <c r="J18" s="21"/>
      <c r="K18" s="21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ht="21.75" x14ac:dyDescent="0.5">
      <c r="A19" s="35"/>
      <c r="B19" s="35"/>
      <c r="C19" s="21"/>
      <c r="D19" s="21"/>
      <c r="E19" s="21"/>
      <c r="F19" s="21"/>
      <c r="G19" s="21"/>
      <c r="H19" s="21"/>
      <c r="I19" s="21"/>
      <c r="J19" s="21"/>
      <c r="K19" s="21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ht="21.75" x14ac:dyDescent="0.5">
      <c r="A20" s="35"/>
      <c r="B20" s="35"/>
      <c r="C20" s="21"/>
      <c r="D20" s="21"/>
      <c r="E20" s="21"/>
      <c r="F20" s="21"/>
      <c r="G20" s="21"/>
      <c r="H20" s="21"/>
      <c r="I20" s="21"/>
      <c r="J20" s="21"/>
      <c r="K20" s="21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ht="21.75" x14ac:dyDescent="0.5">
      <c r="A21" s="11"/>
      <c r="B21" s="11"/>
      <c r="C21" s="6"/>
      <c r="D21" s="6"/>
      <c r="E21" s="6"/>
      <c r="F21" s="6"/>
      <c r="G21" s="6"/>
      <c r="H21" s="6"/>
      <c r="I21" s="6"/>
      <c r="J21" s="6"/>
      <c r="K21" s="6"/>
    </row>
    <row r="22" spans="1:21" ht="21.75" x14ac:dyDescent="0.5">
      <c r="A22" s="11"/>
      <c r="B22" s="11"/>
      <c r="C22" s="6"/>
      <c r="D22" s="6"/>
      <c r="E22" s="6"/>
      <c r="F22" s="6"/>
      <c r="G22" s="6"/>
      <c r="H22" s="6"/>
      <c r="I22" s="6"/>
      <c r="J22" s="6"/>
      <c r="K22" s="6"/>
    </row>
    <row r="23" spans="1:21" ht="21.75" x14ac:dyDescent="0.5">
      <c r="A23" s="11"/>
      <c r="B23" s="11"/>
      <c r="C23" s="6"/>
      <c r="D23" s="6"/>
      <c r="E23" s="6"/>
      <c r="F23" s="6"/>
      <c r="G23" s="6"/>
      <c r="H23" s="6"/>
      <c r="I23" s="6"/>
      <c r="J23" s="6"/>
      <c r="K23" s="6"/>
    </row>
    <row r="24" spans="1:21" ht="21.75" x14ac:dyDescent="0.5">
      <c r="A24" s="11"/>
      <c r="B24" s="11"/>
      <c r="C24" s="6"/>
      <c r="D24" s="6"/>
      <c r="E24" s="6"/>
      <c r="F24" s="6"/>
      <c r="G24" s="6"/>
      <c r="H24" s="6"/>
      <c r="I24" s="6"/>
      <c r="J24" s="6"/>
      <c r="K24" s="6"/>
    </row>
    <row r="25" spans="1:21" ht="21.75" x14ac:dyDescent="0.5">
      <c r="A25" s="11"/>
      <c r="B25" s="11"/>
      <c r="C25" s="6"/>
      <c r="D25" s="6"/>
      <c r="E25" s="6"/>
      <c r="F25" s="6"/>
      <c r="G25" s="6"/>
      <c r="H25" s="6"/>
      <c r="I25" s="6"/>
      <c r="J25" s="6"/>
      <c r="K25" s="6"/>
    </row>
    <row r="26" spans="1:21" ht="21.75" x14ac:dyDescent="0.5">
      <c r="A26" s="11"/>
      <c r="B26" s="11"/>
      <c r="C26" s="6"/>
      <c r="D26" s="6"/>
      <c r="E26" s="6"/>
      <c r="F26" s="6"/>
      <c r="G26" s="6"/>
      <c r="H26" s="6"/>
      <c r="I26" s="6"/>
      <c r="J26" s="6"/>
      <c r="K26" s="6"/>
    </row>
    <row r="27" spans="1:21" ht="21.75" x14ac:dyDescent="0.5">
      <c r="A27" s="11"/>
      <c r="B27" s="11"/>
      <c r="C27" s="6"/>
      <c r="D27" s="6"/>
      <c r="E27" s="6"/>
      <c r="F27" s="6"/>
      <c r="G27" s="6"/>
      <c r="H27" s="6"/>
      <c r="I27" s="6"/>
      <c r="J27" s="6"/>
      <c r="K27" s="6"/>
    </row>
    <row r="28" spans="1:21" ht="21.75" x14ac:dyDescent="0.5">
      <c r="A28" s="11"/>
      <c r="B28" s="11"/>
      <c r="C28" s="6"/>
      <c r="D28" s="6"/>
      <c r="E28" s="6"/>
      <c r="F28" s="6"/>
      <c r="G28" s="6"/>
      <c r="H28" s="6"/>
      <c r="I28" s="6"/>
      <c r="J28" s="6"/>
      <c r="K28" s="6"/>
    </row>
    <row r="29" spans="1:21" ht="21.75" x14ac:dyDescent="0.5">
      <c r="A29" s="11"/>
      <c r="B29" s="11"/>
      <c r="C29" s="6"/>
      <c r="D29" s="6"/>
      <c r="E29" s="6"/>
      <c r="F29" s="6"/>
      <c r="G29" s="6"/>
      <c r="H29" s="6"/>
      <c r="I29" s="6"/>
      <c r="J29" s="6"/>
      <c r="K29" s="6"/>
    </row>
    <row r="30" spans="1:21" ht="21.75" x14ac:dyDescent="0.5">
      <c r="A30" s="11"/>
      <c r="B30" s="11"/>
      <c r="C30" s="6"/>
      <c r="D30" s="6"/>
      <c r="E30" s="6"/>
      <c r="F30" s="6"/>
      <c r="G30" s="6"/>
      <c r="H30" s="6"/>
      <c r="I30" s="6"/>
      <c r="J30" s="6"/>
      <c r="K30" s="6"/>
    </row>
    <row r="31" spans="1:21" ht="21.75" x14ac:dyDescent="0.5">
      <c r="A31" s="11"/>
      <c r="B31" s="11"/>
      <c r="C31" s="6"/>
      <c r="D31" s="6"/>
      <c r="E31" s="6"/>
      <c r="F31" s="6"/>
      <c r="G31" s="6"/>
      <c r="H31" s="6"/>
      <c r="I31" s="6"/>
      <c r="J31" s="6"/>
      <c r="K31" s="6"/>
    </row>
    <row r="32" spans="1:21" ht="21.75" x14ac:dyDescent="0.5">
      <c r="A32" s="11"/>
      <c r="B32" s="11"/>
      <c r="C32" s="6"/>
      <c r="D32" s="6"/>
      <c r="E32" s="6"/>
      <c r="F32" s="6"/>
      <c r="G32" s="6"/>
      <c r="H32" s="6"/>
      <c r="I32" s="6"/>
      <c r="J32" s="6"/>
      <c r="K32" s="6"/>
    </row>
    <row r="33" spans="1:11" ht="21.75" x14ac:dyDescent="0.5">
      <c r="A33" s="11"/>
      <c r="B33" s="11"/>
      <c r="C33" s="6"/>
      <c r="D33" s="6"/>
      <c r="E33" s="6"/>
      <c r="F33" s="6"/>
      <c r="G33" s="6"/>
      <c r="H33" s="6"/>
      <c r="I33" s="6"/>
      <c r="J33" s="6"/>
      <c r="K33" s="6"/>
    </row>
    <row r="34" spans="1:11" ht="21.75" x14ac:dyDescent="0.5">
      <c r="A34" s="11"/>
      <c r="B34" s="11"/>
      <c r="C34" s="6"/>
      <c r="D34" s="6"/>
      <c r="E34" s="6"/>
      <c r="F34" s="6"/>
      <c r="G34" s="6"/>
      <c r="H34" s="6"/>
      <c r="I34" s="6"/>
      <c r="J34" s="6"/>
      <c r="K34" s="6"/>
    </row>
    <row r="35" spans="1:11" ht="21.75" x14ac:dyDescent="0.5">
      <c r="A35" s="11"/>
      <c r="B35" s="11"/>
      <c r="C35" s="6"/>
      <c r="D35" s="6"/>
      <c r="E35" s="6"/>
      <c r="F35" s="6"/>
      <c r="G35" s="6"/>
      <c r="H35" s="6"/>
      <c r="I35" s="6"/>
      <c r="J35" s="6"/>
      <c r="K35" s="6"/>
    </row>
    <row r="36" spans="1:11" ht="21.75" x14ac:dyDescent="0.5">
      <c r="A36" s="11"/>
      <c r="B36" s="11"/>
      <c r="C36" s="6"/>
      <c r="D36" s="6"/>
      <c r="E36" s="6"/>
      <c r="F36" s="6"/>
      <c r="G36" s="6"/>
      <c r="H36" s="6"/>
      <c r="I36" s="6"/>
      <c r="J36" s="6"/>
      <c r="K36" s="6"/>
    </row>
    <row r="37" spans="1:11" ht="21.75" x14ac:dyDescent="0.5">
      <c r="A37" s="11"/>
      <c r="B37" s="11"/>
      <c r="C37" s="6"/>
      <c r="D37" s="6"/>
      <c r="E37" s="6"/>
      <c r="F37" s="6"/>
      <c r="G37" s="6"/>
      <c r="H37" s="6"/>
      <c r="I37" s="6"/>
      <c r="J37" s="6"/>
      <c r="K37" s="6"/>
    </row>
    <row r="38" spans="1:11" ht="21.75" x14ac:dyDescent="0.5">
      <c r="A38" s="11"/>
      <c r="B38" s="11"/>
      <c r="C38" s="6"/>
      <c r="D38" s="6"/>
      <c r="E38" s="6"/>
      <c r="F38" s="6"/>
      <c r="G38" s="6"/>
      <c r="H38" s="6"/>
      <c r="I38" s="6"/>
      <c r="J38" s="6"/>
      <c r="K38" s="6"/>
    </row>
    <row r="39" spans="1:11" ht="21.75" x14ac:dyDescent="0.5">
      <c r="A39" s="11"/>
      <c r="B39" s="11"/>
      <c r="C39" s="6"/>
      <c r="D39" s="6"/>
      <c r="E39" s="6"/>
      <c r="F39" s="6"/>
      <c r="G39" s="6"/>
      <c r="H39" s="6"/>
      <c r="I39" s="6"/>
      <c r="J39" s="6"/>
      <c r="K39" s="6"/>
    </row>
  </sheetData>
  <mergeCells count="6">
    <mergeCell ref="L5:T5"/>
    <mergeCell ref="B2:I2"/>
    <mergeCell ref="A4:B4"/>
    <mergeCell ref="H4:I4"/>
    <mergeCell ref="A16:B16"/>
    <mergeCell ref="H16:I16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T23"/>
  <sheetViews>
    <sheetView workbookViewId="0">
      <selection activeCell="B4" sqref="B4:C4"/>
    </sheetView>
  </sheetViews>
  <sheetFormatPr defaultRowHeight="14.25" x14ac:dyDescent="0.2"/>
  <cols>
    <col min="2" max="3" width="20.625" customWidth="1"/>
  </cols>
  <sheetData>
    <row r="1" spans="1:20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ht="30" customHeight="1" x14ac:dyDescent="0.2">
      <c r="A4" s="15"/>
      <c r="B4" s="309" t="s">
        <v>379</v>
      </c>
      <c r="C4" s="309" t="s">
        <v>380</v>
      </c>
      <c r="D4" s="15"/>
      <c r="E4" s="614" t="s">
        <v>209</v>
      </c>
      <c r="F4" s="614"/>
      <c r="G4" s="614"/>
      <c r="H4" s="614"/>
      <c r="I4" s="614"/>
      <c r="J4" s="614"/>
      <c r="K4" s="614"/>
      <c r="L4" s="614"/>
      <c r="M4" s="614"/>
      <c r="N4" s="15"/>
      <c r="O4" s="15"/>
      <c r="P4" s="15"/>
      <c r="Q4" s="15"/>
      <c r="R4" s="15"/>
      <c r="S4" s="15"/>
      <c r="T4" s="15"/>
    </row>
    <row r="5" spans="1:20" ht="30" customHeight="1" x14ac:dyDescent="0.2">
      <c r="A5" s="15"/>
      <c r="B5" s="272">
        <f>'Table No. 5'!C18+'Table No. 5'!E18</f>
        <v>515982.8</v>
      </c>
      <c r="C5" s="272">
        <f>'Table No. 5'!D18+'Table No. 5'!F18</f>
        <v>19958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">
      <c r="A6" s="15"/>
      <c r="B6" s="38"/>
      <c r="C6" s="38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1.75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613"/>
      <c r="M7" s="613"/>
      <c r="N7" s="613"/>
      <c r="O7" s="613"/>
      <c r="P7" s="613"/>
      <c r="Q7" s="613"/>
      <c r="R7" s="613"/>
      <c r="S7" s="613"/>
      <c r="T7" s="613"/>
    </row>
    <row r="8" spans="1:20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0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0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0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</sheetData>
  <mergeCells count="2">
    <mergeCell ref="L7:T7"/>
    <mergeCell ref="E4:M4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T24"/>
  <sheetViews>
    <sheetView topLeftCell="A2" workbookViewId="0">
      <selection activeCell="B12" sqref="B12"/>
    </sheetView>
  </sheetViews>
  <sheetFormatPr defaultRowHeight="14.25" x14ac:dyDescent="0.2"/>
  <cols>
    <col min="1" max="1" width="16.625" bestFit="1" customWidth="1"/>
    <col min="2" max="2" width="14.5" bestFit="1" customWidth="1"/>
    <col min="3" max="5" width="10.625" customWidth="1"/>
    <col min="6" max="6" width="41.375" bestFit="1" customWidth="1"/>
  </cols>
  <sheetData>
    <row r="1" spans="1:20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ht="28.5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ht="24.95" customHeight="1" x14ac:dyDescent="0.2">
      <c r="A4" s="311" t="s">
        <v>386</v>
      </c>
      <c r="B4" s="311" t="s">
        <v>385</v>
      </c>
      <c r="C4" s="311" t="s">
        <v>384</v>
      </c>
      <c r="D4" s="310" t="s">
        <v>383</v>
      </c>
      <c r="E4" s="310" t="s">
        <v>382</v>
      </c>
      <c r="F4" s="310" t="s">
        <v>381</v>
      </c>
      <c r="H4" s="615" t="s">
        <v>210</v>
      </c>
      <c r="I4" s="616"/>
      <c r="J4" s="616"/>
      <c r="K4" s="616"/>
      <c r="L4" s="616"/>
      <c r="M4" s="616"/>
      <c r="N4" s="616"/>
      <c r="O4" s="616"/>
      <c r="P4" s="616"/>
      <c r="Q4" s="616"/>
      <c r="R4" s="616"/>
      <c r="S4" s="616"/>
      <c r="T4" s="617"/>
    </row>
    <row r="5" spans="1:20" ht="24.95" customHeight="1" x14ac:dyDescent="0.2">
      <c r="A5" s="41">
        <f t="shared" ref="A5:A15" ca="1" si="0">D5/C5</f>
        <v>7.3483067326184483E-3</v>
      </c>
      <c r="B5" s="41">
        <f t="shared" ref="B5:B15" ca="1" si="1">E5/C5</f>
        <v>0.98529481554895493</v>
      </c>
      <c r="C5" s="40">
        <f t="shared" ref="C5:C15" ca="1" si="2">SUM(B5:D5)</f>
        <v>116660.97789204755</v>
      </c>
      <c r="D5" s="40">
        <f>'[1]Table No. 5'!D7+'[1]Table No. 5'!F7</f>
        <v>851</v>
      </c>
      <c r="E5" s="40">
        <f>'[1]Table No. 5'!C7+'[1]Table No. 5'!E7</f>
        <v>114106</v>
      </c>
      <c r="F5" s="312" t="s">
        <v>387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ht="24.95" customHeight="1" x14ac:dyDescent="0.2">
      <c r="A6" s="41">
        <f t="shared" ca="1" si="0"/>
        <v>1.6123112957678983E-2</v>
      </c>
      <c r="B6" s="41">
        <f t="shared" ca="1" si="1"/>
        <v>0.96775043114675752</v>
      </c>
      <c r="C6" s="314">
        <f t="shared" ca="1" si="2"/>
        <v>298980.95136304776</v>
      </c>
      <c r="D6" s="40">
        <f>'[1]Table No. 5'!D8+'[1]Table No. 5'!F8</f>
        <v>4744</v>
      </c>
      <c r="E6" s="40">
        <f>'[1]Table No. 5'!C8+'[1]Table No. 5'!E8</f>
        <v>284747</v>
      </c>
      <c r="F6" s="313" t="s">
        <v>388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4.95" customHeight="1" x14ac:dyDescent="0.2">
      <c r="A7" s="41">
        <f t="shared" ca="1" si="0"/>
        <v>2.6862479831678349E-2</v>
      </c>
      <c r="B7" s="41">
        <f t="shared" ca="1" si="1"/>
        <v>0.9204250856353493</v>
      </c>
      <c r="C7" s="40">
        <f t="shared" ca="1" si="2"/>
        <v>1682.918060551076</v>
      </c>
      <c r="D7" s="40">
        <f>'[1]Table No. 5'!D9+'[1]Table No. 5'!F9</f>
        <v>44</v>
      </c>
      <c r="E7" s="40">
        <f>'[1]Table No. 5'!C9+'[1]Table No. 5'!E9</f>
        <v>1549</v>
      </c>
      <c r="F7" s="312" t="s">
        <v>389</v>
      </c>
      <c r="G7" s="613"/>
      <c r="H7" s="613"/>
      <c r="I7" s="613"/>
      <c r="J7" s="613"/>
      <c r="K7" s="613"/>
      <c r="L7" s="613"/>
      <c r="M7" s="613"/>
      <c r="N7" s="613"/>
      <c r="O7" s="613"/>
      <c r="P7" s="15"/>
      <c r="Q7" s="15"/>
      <c r="R7" s="15"/>
      <c r="S7" s="15"/>
      <c r="T7" s="15"/>
    </row>
    <row r="8" spans="1:20" ht="24.95" customHeight="1" x14ac:dyDescent="0.2">
      <c r="A8" s="41">
        <f t="shared" ca="1" si="0"/>
        <v>5.1574173591340915E-3</v>
      </c>
      <c r="B8" s="41">
        <f t="shared" ca="1" si="1"/>
        <v>0.98965963951145219</v>
      </c>
      <c r="C8" s="314">
        <f t="shared" ca="1" si="2"/>
        <v>39174.984475352285</v>
      </c>
      <c r="D8" s="40">
        <f>'[1]Table No. 5'!D10+'[1]Table No. 5'!F10</f>
        <v>201</v>
      </c>
      <c r="E8" s="40">
        <f>'[1]Table No. 5'!C10+'[1]Table No. 5'!E10</f>
        <v>38570</v>
      </c>
      <c r="F8" s="313" t="s">
        <v>390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4.95" customHeight="1" x14ac:dyDescent="0.2">
      <c r="A9" s="41">
        <f t="shared" ca="1" si="0"/>
        <v>0</v>
      </c>
      <c r="B9" s="41">
        <f t="shared" ca="1" si="1"/>
        <v>0.99646643109540634</v>
      </c>
      <c r="C9" s="40">
        <f t="shared" ca="1" si="2"/>
        <v>283.99646643109543</v>
      </c>
      <c r="D9" s="40">
        <f>'[1]Table No. 5'!D11+'[1]Table No. 5'!F11</f>
        <v>0</v>
      </c>
      <c r="E9" s="40">
        <f>'[1]Table No. 5'!C11+'[1]Table No. 5'!E11</f>
        <v>282</v>
      </c>
      <c r="F9" s="312" t="s">
        <v>391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0" ht="24.95" customHeight="1" x14ac:dyDescent="0.2">
      <c r="A10" s="41">
        <f t="shared" ca="1" si="0"/>
        <v>0.22341644564696284</v>
      </c>
      <c r="B10" s="41">
        <f t="shared" ca="1" si="1"/>
        <v>0.55314672446652302</v>
      </c>
      <c r="C10" s="314">
        <f t="shared" ca="1" si="2"/>
        <v>42751.265447726822</v>
      </c>
      <c r="D10" s="40">
        <f>'[1]Table No. 5'!D12+'[1]Table No. 5'!F12</f>
        <v>7807</v>
      </c>
      <c r="E10" s="40">
        <f>'[1]Table No. 5'!C12+'[1]Table No. 5'!E12</f>
        <v>19329</v>
      </c>
      <c r="F10" s="313" t="s">
        <v>392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 ht="24.95" customHeight="1" x14ac:dyDescent="0.2">
      <c r="A11" s="41">
        <f t="shared" ca="1" si="0"/>
        <v>1.2622985449107865E-2</v>
      </c>
      <c r="B11" s="41">
        <f t="shared" ca="1" si="1"/>
        <v>0.96251092409472683</v>
      </c>
      <c r="C11" s="40">
        <f t="shared" ca="1" si="2"/>
        <v>21018.774430043723</v>
      </c>
      <c r="D11" s="40">
        <f>'[1]Table No. 5'!D13+'[1]Table No. 5'!F13</f>
        <v>262</v>
      </c>
      <c r="E11" s="40">
        <f>'[1]Table No. 5'!C13+'[1]Table No. 5'!E13</f>
        <v>20230.8</v>
      </c>
      <c r="F11" s="312" t="s">
        <v>393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0" ht="24.95" customHeight="1" x14ac:dyDescent="0.2">
      <c r="A12" s="41">
        <f t="shared" ca="1" si="0"/>
        <v>8.0969700759075947E-2</v>
      </c>
      <c r="B12" s="41">
        <f t="shared" ca="1" si="1"/>
        <v>0.83802726406402539</v>
      </c>
      <c r="C12" s="314">
        <f t="shared" ca="1" si="2"/>
        <v>29571.749920661041</v>
      </c>
      <c r="D12" s="40">
        <f>'[1]Table No. 5'!D14+'[1]Table No. 5'!F14</f>
        <v>2215</v>
      </c>
      <c r="E12" s="40">
        <f>'[1]Table No. 5'!C14+'[1]Table No. 5'!E14</f>
        <v>22925</v>
      </c>
      <c r="F12" s="313" t="s">
        <v>394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0" ht="24.95" customHeight="1" x14ac:dyDescent="0.2">
      <c r="A13" s="41">
        <f t="shared" ca="1" si="0"/>
        <v>4.2776915090165346E-2</v>
      </c>
      <c r="B13" s="41">
        <f t="shared" ca="1" si="1"/>
        <v>0.91402918570210445</v>
      </c>
      <c r="C13" s="40">
        <f t="shared" ca="1" si="2"/>
        <v>2389.8693211565051</v>
      </c>
      <c r="D13" s="40">
        <f>'[1]Table No. 5'!D15+'[1]Table No. 5'!F15</f>
        <v>98</v>
      </c>
      <c r="E13" s="40">
        <f>'[1]Table No. 5'!C15+'[1]Table No. 5'!E15</f>
        <v>2094</v>
      </c>
      <c r="F13" s="312" t="s">
        <v>395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 ht="24.95" customHeight="1" x14ac:dyDescent="0.2">
      <c r="A14" s="41">
        <f t="shared" ca="1" si="0"/>
        <v>0.21881205452295516</v>
      </c>
      <c r="B14" s="41">
        <f t="shared" ca="1" si="1"/>
        <v>0.56233252117766064</v>
      </c>
      <c r="C14" s="314">
        <f t="shared" ca="1" si="2"/>
        <v>20231.282215291503</v>
      </c>
      <c r="D14" s="40">
        <f>'[1]Table No. 5'!D16+'[1]Table No. 5'!F16</f>
        <v>3632</v>
      </c>
      <c r="E14" s="40">
        <f>'[1]Table No. 5'!C16+'[1]Table No. 5'!E16</f>
        <v>9334</v>
      </c>
      <c r="F14" s="313" t="s">
        <v>396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ht="24.95" customHeight="1" x14ac:dyDescent="0.2">
      <c r="A15" s="41">
        <f t="shared" ca="1" si="0"/>
        <v>3.438057008709261E-2</v>
      </c>
      <c r="B15" s="41">
        <f t="shared" ca="1" si="1"/>
        <v>0.89970098667394938</v>
      </c>
      <c r="C15" s="40">
        <f t="shared" ca="1" si="2"/>
        <v>3129.9287671232878</v>
      </c>
      <c r="D15" s="40">
        <f>'[1]Table No. 5'!D17+'[1]Table No. 5'!F17</f>
        <v>104</v>
      </c>
      <c r="E15" s="40">
        <f>'[1]Table No. 5'!C17+'[1]Table No. 5'!E17</f>
        <v>2816</v>
      </c>
      <c r="F15" s="312" t="s">
        <v>397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 x14ac:dyDescent="0.2">
      <c r="A16" s="19"/>
      <c r="B16" s="1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</sheetData>
  <mergeCells count="2">
    <mergeCell ref="G7:O7"/>
    <mergeCell ref="H4:T4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23"/>
  <sheetViews>
    <sheetView zoomScale="84" zoomScaleNormal="84" workbookViewId="0">
      <selection activeCell="D9" sqref="D9"/>
    </sheetView>
  </sheetViews>
  <sheetFormatPr defaultRowHeight="14.25" x14ac:dyDescent="0.2"/>
  <cols>
    <col min="1" max="1" width="15.25" bestFit="1" customWidth="1"/>
    <col min="2" max="2" width="35.875" customWidth="1"/>
    <col min="3" max="4" width="23.25" customWidth="1"/>
  </cols>
  <sheetData>
    <row r="1" spans="1:16" x14ac:dyDescent="0.2">
      <c r="A1" s="7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2">
      <c r="A2" s="7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s="3" customFormat="1" ht="30" customHeight="1" x14ac:dyDescent="0.2">
      <c r="A3" s="43" t="s">
        <v>405</v>
      </c>
      <c r="B3" s="43" t="s">
        <v>238</v>
      </c>
      <c r="C3" s="42"/>
      <c r="D3" s="44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s="3" customFormat="1" ht="30" customHeight="1" x14ac:dyDescent="0.2">
      <c r="A4" s="274">
        <v>851</v>
      </c>
      <c r="B4" s="273" t="s">
        <v>398</v>
      </c>
      <c r="C4" s="42"/>
      <c r="D4" s="45"/>
      <c r="E4" s="75"/>
      <c r="F4" s="615" t="s">
        <v>211</v>
      </c>
      <c r="G4" s="616"/>
      <c r="H4" s="616"/>
      <c r="I4" s="616"/>
      <c r="J4" s="616"/>
      <c r="K4" s="616"/>
      <c r="L4" s="616"/>
      <c r="M4" s="616"/>
      <c r="N4" s="616"/>
      <c r="O4" s="617"/>
      <c r="P4" s="42"/>
    </row>
    <row r="5" spans="1:16" s="3" customFormat="1" ht="30" customHeight="1" x14ac:dyDescent="0.2">
      <c r="A5" s="274">
        <v>4744</v>
      </c>
      <c r="B5" s="273" t="s">
        <v>34</v>
      </c>
      <c r="C5" s="42"/>
      <c r="D5" s="45"/>
      <c r="E5" s="75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s="3" customFormat="1" ht="30" customHeight="1" x14ac:dyDescent="0.2">
      <c r="A6" s="274">
        <v>44</v>
      </c>
      <c r="B6" s="273" t="s">
        <v>399</v>
      </c>
      <c r="C6" s="42"/>
      <c r="D6" s="45"/>
      <c r="E6" s="75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s="3" customFormat="1" ht="30" customHeight="1" x14ac:dyDescent="0.2">
      <c r="A7" s="274">
        <v>201</v>
      </c>
      <c r="B7" s="273" t="s">
        <v>400</v>
      </c>
      <c r="C7" s="42"/>
      <c r="D7" s="45"/>
      <c r="E7" s="75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s="3" customFormat="1" ht="30" customHeight="1" x14ac:dyDescent="0.2">
      <c r="A8" s="274">
        <v>0</v>
      </c>
      <c r="B8" s="273" t="s">
        <v>401</v>
      </c>
      <c r="C8" s="42"/>
      <c r="D8" s="45"/>
      <c r="E8" s="75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s="3" customFormat="1" ht="30" customHeight="1" x14ac:dyDescent="0.2">
      <c r="A9" s="274">
        <v>7807</v>
      </c>
      <c r="B9" s="273" t="s">
        <v>402</v>
      </c>
      <c r="C9" s="42"/>
      <c r="D9" s="45"/>
      <c r="E9" s="75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 s="3" customFormat="1" ht="30" customHeight="1" x14ac:dyDescent="0.2">
      <c r="A10" s="274">
        <v>262</v>
      </c>
      <c r="B10" s="273" t="s">
        <v>403</v>
      </c>
      <c r="C10" s="42"/>
      <c r="D10" s="45"/>
      <c r="E10" s="75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s="3" customFormat="1" ht="30" customHeight="1" x14ac:dyDescent="0.2">
      <c r="A11" s="274">
        <v>2215</v>
      </c>
      <c r="B11" s="273" t="s">
        <v>404</v>
      </c>
      <c r="C11" s="42"/>
      <c r="D11" s="45"/>
      <c r="E11" s="75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6" s="3" customFormat="1" ht="30" customHeight="1" x14ac:dyDescent="0.2">
      <c r="A12" s="274">
        <v>98</v>
      </c>
      <c r="B12" s="273" t="s">
        <v>41</v>
      </c>
      <c r="C12" s="42"/>
      <c r="D12" s="45"/>
      <c r="E12" s="75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16" s="3" customFormat="1" ht="30" customHeight="1" x14ac:dyDescent="0.2">
      <c r="A13" s="274">
        <v>3632</v>
      </c>
      <c r="B13" s="273" t="s">
        <v>42</v>
      </c>
      <c r="C13" s="42"/>
      <c r="D13" s="45"/>
      <c r="E13" s="75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</row>
    <row r="14" spans="1:16" s="3" customFormat="1" ht="30" customHeight="1" x14ac:dyDescent="0.2">
      <c r="A14" s="274">
        <v>104</v>
      </c>
      <c r="B14" s="273" t="s">
        <v>43</v>
      </c>
      <c r="C14" s="42"/>
      <c r="D14" s="45"/>
      <c r="E14" s="75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</row>
    <row r="15" spans="1:16" x14ac:dyDescent="0.2">
      <c r="A15" s="74"/>
      <c r="B15" s="15"/>
      <c r="C15" s="19"/>
      <c r="D15" s="1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x14ac:dyDescent="0.2">
      <c r="A16" s="7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2:16" x14ac:dyDescent="0.2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2:16" x14ac:dyDescent="0.2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2:16" x14ac:dyDescent="0.2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x14ac:dyDescent="0.2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x14ac:dyDescent="0.2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x14ac:dyDescent="0.2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x14ac:dyDescent="0.2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</sheetData>
  <mergeCells count="1">
    <mergeCell ref="F4:O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9"/>
  <sheetViews>
    <sheetView workbookViewId="0">
      <selection activeCell="D31" sqref="D31"/>
    </sheetView>
  </sheetViews>
  <sheetFormatPr defaultRowHeight="14.25" x14ac:dyDescent="0.2"/>
  <cols>
    <col min="1" max="1" width="4.625" style="111" customWidth="1"/>
    <col min="2" max="2" width="26.5" bestFit="1" customWidth="1"/>
    <col min="3" max="7" width="18.125" customWidth="1"/>
    <col min="8" max="8" width="25.375" bestFit="1" customWidth="1"/>
    <col min="9" max="9" width="4.625" style="111" customWidth="1"/>
  </cols>
  <sheetData>
    <row r="1" spans="1:10" s="114" customFormat="1" ht="20.100000000000001" customHeight="1" x14ac:dyDescent="0.2">
      <c r="A1" s="408" t="s">
        <v>18</v>
      </c>
      <c r="B1" s="409"/>
      <c r="C1" s="409"/>
      <c r="D1" s="409"/>
      <c r="E1" s="410"/>
      <c r="F1" s="405" t="s">
        <v>225</v>
      </c>
      <c r="G1" s="406"/>
      <c r="H1" s="406"/>
      <c r="I1" s="407"/>
      <c r="J1" s="113"/>
    </row>
    <row r="2" spans="1:10" ht="20.100000000000001" customHeight="1" x14ac:dyDescent="0.2">
      <c r="A2" s="402" t="s">
        <v>123</v>
      </c>
      <c r="B2" s="403"/>
      <c r="C2" s="403"/>
      <c r="D2" s="403"/>
      <c r="E2" s="403"/>
      <c r="F2" s="403"/>
      <c r="G2" s="403"/>
      <c r="H2" s="403"/>
      <c r="I2" s="404"/>
      <c r="J2" s="15"/>
    </row>
    <row r="3" spans="1:10" ht="20.100000000000001" customHeight="1" x14ac:dyDescent="0.2">
      <c r="A3" s="115"/>
      <c r="B3" s="417" t="s">
        <v>224</v>
      </c>
      <c r="C3" s="417"/>
      <c r="D3" s="417"/>
      <c r="E3" s="417"/>
      <c r="F3" s="417"/>
      <c r="G3" s="417"/>
      <c r="H3" s="417"/>
      <c r="I3" s="115"/>
      <c r="J3" s="15"/>
    </row>
    <row r="4" spans="1:10" ht="20.100000000000001" customHeight="1" x14ac:dyDescent="0.2">
      <c r="A4" s="413" t="s">
        <v>0</v>
      </c>
      <c r="B4" s="414"/>
      <c r="C4" s="104" t="s">
        <v>1</v>
      </c>
      <c r="D4" s="104" t="s">
        <v>2</v>
      </c>
      <c r="E4" s="104" t="s">
        <v>3</v>
      </c>
      <c r="F4" s="104" t="s">
        <v>4</v>
      </c>
      <c r="G4" s="104" t="s">
        <v>5</v>
      </c>
      <c r="H4" s="389" t="s">
        <v>32</v>
      </c>
      <c r="I4" s="390"/>
      <c r="J4" s="15"/>
    </row>
    <row r="5" spans="1:10" ht="20.100000000000001" customHeight="1" x14ac:dyDescent="0.2">
      <c r="A5" s="415"/>
      <c r="B5" s="416"/>
      <c r="C5" s="104" t="s">
        <v>217</v>
      </c>
      <c r="D5" s="104" t="s">
        <v>218</v>
      </c>
      <c r="E5" s="104" t="s">
        <v>219</v>
      </c>
      <c r="F5" s="104" t="s">
        <v>220</v>
      </c>
      <c r="G5" s="104" t="s">
        <v>44</v>
      </c>
      <c r="H5" s="391"/>
      <c r="I5" s="392"/>
      <c r="J5" s="15"/>
    </row>
    <row r="6" spans="1:10" ht="20.100000000000001" customHeight="1" x14ac:dyDescent="0.2">
      <c r="A6" s="88">
        <v>1</v>
      </c>
      <c r="B6" s="89" t="s">
        <v>132</v>
      </c>
      <c r="C6" s="96">
        <v>20342</v>
      </c>
      <c r="D6" s="96">
        <v>22098</v>
      </c>
      <c r="E6" s="96">
        <v>29298</v>
      </c>
      <c r="F6" s="96">
        <v>13863</v>
      </c>
      <c r="G6" s="96">
        <f t="shared" ref="G6:G17" si="0">SUM(C6:F6)</f>
        <v>85601</v>
      </c>
      <c r="H6" s="91" t="s">
        <v>33</v>
      </c>
      <c r="I6" s="90">
        <v>1</v>
      </c>
      <c r="J6" s="15"/>
    </row>
    <row r="7" spans="1:10" ht="20.100000000000001" customHeight="1" x14ac:dyDescent="0.2">
      <c r="A7" s="92">
        <v>2</v>
      </c>
      <c r="B7" s="93" t="s">
        <v>7</v>
      </c>
      <c r="C7" s="97">
        <v>113580</v>
      </c>
      <c r="D7" s="97">
        <v>116981</v>
      </c>
      <c r="E7" s="97">
        <v>11078</v>
      </c>
      <c r="F7" s="97">
        <v>11310</v>
      </c>
      <c r="G7" s="97">
        <f t="shared" si="0"/>
        <v>252949</v>
      </c>
      <c r="H7" s="95" t="s">
        <v>34</v>
      </c>
      <c r="I7" s="94">
        <v>2</v>
      </c>
      <c r="J7" s="15"/>
    </row>
    <row r="8" spans="1:10" ht="20.100000000000001" customHeight="1" x14ac:dyDescent="0.2">
      <c r="A8" s="88">
        <v>3</v>
      </c>
      <c r="B8" s="89" t="s">
        <v>8</v>
      </c>
      <c r="C8" s="96">
        <v>0</v>
      </c>
      <c r="D8" s="96">
        <v>0</v>
      </c>
      <c r="E8" s="96">
        <v>0</v>
      </c>
      <c r="F8" s="96">
        <v>311</v>
      </c>
      <c r="G8" s="96">
        <f t="shared" si="0"/>
        <v>311</v>
      </c>
      <c r="H8" s="91" t="s">
        <v>35</v>
      </c>
      <c r="I8" s="90">
        <v>3</v>
      </c>
      <c r="J8" s="15"/>
    </row>
    <row r="9" spans="1:10" ht="20.100000000000001" customHeight="1" x14ac:dyDescent="0.2">
      <c r="A9" s="92">
        <v>4</v>
      </c>
      <c r="B9" s="93" t="s">
        <v>9</v>
      </c>
      <c r="C9" s="97">
        <v>950</v>
      </c>
      <c r="D9" s="97">
        <v>9462</v>
      </c>
      <c r="E9" s="97">
        <v>9348</v>
      </c>
      <c r="F9" s="97">
        <v>5983</v>
      </c>
      <c r="G9" s="97">
        <f t="shared" si="0"/>
        <v>25743</v>
      </c>
      <c r="H9" s="95" t="s">
        <v>36</v>
      </c>
      <c r="I9" s="94">
        <v>4</v>
      </c>
      <c r="J9" s="15"/>
    </row>
    <row r="10" spans="1:10" ht="20.100000000000001" customHeight="1" x14ac:dyDescent="0.2">
      <c r="A10" s="88">
        <v>5</v>
      </c>
      <c r="B10" s="89" t="s">
        <v>10</v>
      </c>
      <c r="C10" s="96">
        <v>48</v>
      </c>
      <c r="D10" s="96">
        <v>183</v>
      </c>
      <c r="E10" s="96">
        <v>0</v>
      </c>
      <c r="F10" s="96">
        <v>0</v>
      </c>
      <c r="G10" s="96">
        <f t="shared" si="0"/>
        <v>231</v>
      </c>
      <c r="H10" s="91" t="s">
        <v>37</v>
      </c>
      <c r="I10" s="90">
        <v>5</v>
      </c>
      <c r="J10" s="15"/>
    </row>
    <row r="11" spans="1:10" ht="20.100000000000001" customHeight="1" x14ac:dyDescent="0.2">
      <c r="A11" s="92">
        <v>6</v>
      </c>
      <c r="B11" s="93" t="s">
        <v>11</v>
      </c>
      <c r="C11" s="97">
        <v>0</v>
      </c>
      <c r="D11" s="97">
        <v>0</v>
      </c>
      <c r="E11" s="97">
        <v>0</v>
      </c>
      <c r="F11" s="97">
        <v>11162</v>
      </c>
      <c r="G11" s="97">
        <f t="shared" si="0"/>
        <v>11162</v>
      </c>
      <c r="H11" s="95" t="s">
        <v>38</v>
      </c>
      <c r="I11" s="94">
        <v>6</v>
      </c>
      <c r="J11" s="15"/>
    </row>
    <row r="12" spans="1:10" ht="20.100000000000001" customHeight="1" x14ac:dyDescent="0.2">
      <c r="A12" s="88">
        <v>7</v>
      </c>
      <c r="B12" s="89" t="s">
        <v>173</v>
      </c>
      <c r="C12" s="96">
        <v>6820</v>
      </c>
      <c r="D12" s="96">
        <v>3780</v>
      </c>
      <c r="E12" s="96">
        <v>3255</v>
      </c>
      <c r="F12" s="96">
        <v>612.00000000000011</v>
      </c>
      <c r="G12" s="96">
        <f t="shared" si="0"/>
        <v>14467</v>
      </c>
      <c r="H12" s="91" t="s">
        <v>39</v>
      </c>
      <c r="I12" s="90">
        <v>7</v>
      </c>
      <c r="J12" s="15"/>
    </row>
    <row r="13" spans="1:10" ht="20.100000000000001" customHeight="1" x14ac:dyDescent="0.2">
      <c r="A13" s="92">
        <v>8</v>
      </c>
      <c r="B13" s="93" t="s">
        <v>31</v>
      </c>
      <c r="C13" s="97">
        <v>5635</v>
      </c>
      <c r="D13" s="97">
        <v>5145</v>
      </c>
      <c r="E13" s="97">
        <v>3048</v>
      </c>
      <c r="F13" s="97">
        <v>1602</v>
      </c>
      <c r="G13" s="97">
        <f t="shared" si="0"/>
        <v>15430</v>
      </c>
      <c r="H13" s="95" t="s">
        <v>40</v>
      </c>
      <c r="I13" s="94">
        <v>8</v>
      </c>
      <c r="J13" s="15"/>
    </row>
    <row r="14" spans="1:10" ht="20.100000000000001" customHeight="1" x14ac:dyDescent="0.2">
      <c r="A14" s="88">
        <v>9</v>
      </c>
      <c r="B14" s="89" t="s">
        <v>12</v>
      </c>
      <c r="C14" s="96">
        <v>420</v>
      </c>
      <c r="D14" s="96">
        <v>1092</v>
      </c>
      <c r="E14" s="96">
        <v>0</v>
      </c>
      <c r="F14" s="96">
        <v>0</v>
      </c>
      <c r="G14" s="96">
        <f t="shared" si="0"/>
        <v>1512</v>
      </c>
      <c r="H14" s="91" t="s">
        <v>41</v>
      </c>
      <c r="I14" s="90">
        <v>9</v>
      </c>
      <c r="J14" s="15"/>
    </row>
    <row r="15" spans="1:10" ht="20.100000000000001" customHeight="1" x14ac:dyDescent="0.2">
      <c r="A15" s="92">
        <v>10</v>
      </c>
      <c r="B15" s="93" t="s">
        <v>13</v>
      </c>
      <c r="C15" s="97">
        <v>1275</v>
      </c>
      <c r="D15" s="97">
        <v>3907</v>
      </c>
      <c r="E15" s="97">
        <v>2356</v>
      </c>
      <c r="F15" s="97">
        <v>0</v>
      </c>
      <c r="G15" s="97">
        <f t="shared" si="0"/>
        <v>7538</v>
      </c>
      <c r="H15" s="95" t="s">
        <v>42</v>
      </c>
      <c r="I15" s="94">
        <v>10</v>
      </c>
      <c r="J15" s="15"/>
    </row>
    <row r="16" spans="1:10" ht="20.100000000000001" customHeight="1" x14ac:dyDescent="0.2">
      <c r="A16" s="88">
        <v>11</v>
      </c>
      <c r="B16" s="89" t="s">
        <v>14</v>
      </c>
      <c r="C16" s="96">
        <v>436</v>
      </c>
      <c r="D16" s="96">
        <v>580</v>
      </c>
      <c r="E16" s="96">
        <v>586</v>
      </c>
      <c r="F16" s="96">
        <v>0</v>
      </c>
      <c r="G16" s="96">
        <f t="shared" si="0"/>
        <v>1602</v>
      </c>
      <c r="H16" s="91" t="s">
        <v>43</v>
      </c>
      <c r="I16" s="90">
        <v>11</v>
      </c>
      <c r="J16" s="15"/>
    </row>
    <row r="17" spans="1:10" ht="20.100000000000001" customHeight="1" x14ac:dyDescent="0.2">
      <c r="A17" s="397" t="s">
        <v>15</v>
      </c>
      <c r="B17" s="397"/>
      <c r="C17" s="103">
        <f>SUM(C6:C16)</f>
        <v>149506</v>
      </c>
      <c r="D17" s="103">
        <f>SUM(D6:D16)</f>
        <v>163228</v>
      </c>
      <c r="E17" s="103">
        <f>SUM(E6:E16)</f>
        <v>58969</v>
      </c>
      <c r="F17" s="103">
        <f>SUM(F6:F16)</f>
        <v>44843</v>
      </c>
      <c r="G17" s="103">
        <f t="shared" si="0"/>
        <v>416546</v>
      </c>
      <c r="H17" s="396" t="s">
        <v>44</v>
      </c>
      <c r="I17" s="396"/>
      <c r="J17" s="15"/>
    </row>
    <row r="18" spans="1:10" ht="20.100000000000001" customHeight="1" x14ac:dyDescent="0.35">
      <c r="A18" s="393" t="s">
        <v>359</v>
      </c>
      <c r="B18" s="394"/>
      <c r="C18" s="394"/>
      <c r="D18" s="394"/>
      <c r="E18" s="394"/>
      <c r="F18" s="394"/>
      <c r="G18" s="394"/>
      <c r="H18" s="394"/>
      <c r="I18" s="395"/>
      <c r="J18" s="15"/>
    </row>
    <row r="19" spans="1:10" x14ac:dyDescent="0.2">
      <c r="A19" s="110"/>
      <c r="B19" s="15"/>
      <c r="C19" s="15"/>
      <c r="D19" s="15"/>
      <c r="E19" s="15"/>
      <c r="F19" s="15"/>
      <c r="G19" s="15"/>
      <c r="H19" s="15"/>
      <c r="I19" s="110"/>
      <c r="J19" s="15"/>
    </row>
  </sheetData>
  <mergeCells count="9">
    <mergeCell ref="F1:I1"/>
    <mergeCell ref="A1:E1"/>
    <mergeCell ref="A2:I2"/>
    <mergeCell ref="A18:I18"/>
    <mergeCell ref="A4:B5"/>
    <mergeCell ref="H4:I5"/>
    <mergeCell ref="A17:B17"/>
    <mergeCell ref="H17:I17"/>
    <mergeCell ref="B3:H3"/>
  </mergeCells>
  <pageMargins left="0.7" right="0.7" top="0.75" bottom="0.75" header="0.3" footer="0.3"/>
  <pageSetup paperSize="9" scale="74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0000"/>
  </sheetPr>
  <dimension ref="A1:Z22"/>
  <sheetViews>
    <sheetView topLeftCell="C1" zoomScale="68" zoomScaleNormal="68" workbookViewId="0">
      <selection activeCell="Q14" sqref="Q14"/>
    </sheetView>
  </sheetViews>
  <sheetFormatPr defaultRowHeight="21.75" x14ac:dyDescent="0.5"/>
  <cols>
    <col min="1" max="1" width="5.625" style="6" customWidth="1"/>
    <col min="2" max="2" width="21.75" style="6" bestFit="1" customWidth="1"/>
    <col min="3" max="6" width="11.625" style="6" bestFit="1" customWidth="1"/>
    <col min="7" max="7" width="8.25" style="6" customWidth="1"/>
    <col min="8" max="8" width="19.375" style="6" bestFit="1" customWidth="1"/>
    <col min="9" max="11" width="11.625" style="6" bestFit="1" customWidth="1"/>
    <col min="12" max="13" width="12.625" style="6" bestFit="1" customWidth="1"/>
    <col min="14" max="14" width="23.375" style="6" bestFit="1" customWidth="1"/>
    <col min="15" max="16384" width="9" style="6"/>
  </cols>
  <sheetData>
    <row r="1" spans="1:26" x14ac:dyDescent="0.5">
      <c r="A1" s="21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3.25" x14ac:dyDescent="0.5">
      <c r="A2" s="22"/>
      <c r="B2" s="22"/>
      <c r="C2" s="22"/>
      <c r="D2" s="22"/>
      <c r="E2" s="22"/>
      <c r="F2" s="22"/>
      <c r="G2" s="22"/>
      <c r="H2" s="22"/>
      <c r="I2" s="628"/>
      <c r="J2" s="629"/>
      <c r="K2" s="629"/>
      <c r="L2" s="629"/>
      <c r="M2" s="630"/>
      <c r="N2" s="22"/>
      <c r="O2" s="631"/>
      <c r="P2" s="632"/>
      <c r="Q2" s="632"/>
      <c r="R2" s="632"/>
      <c r="S2" s="632"/>
      <c r="T2" s="632"/>
      <c r="U2" s="633"/>
      <c r="V2" s="21"/>
      <c r="W2" s="21"/>
      <c r="X2" s="21"/>
      <c r="Y2" s="21"/>
      <c r="Z2" s="21"/>
    </row>
    <row r="3" spans="1:26" ht="21.75" customHeight="1" x14ac:dyDescent="0.5">
      <c r="A3" s="618" t="s">
        <v>413</v>
      </c>
      <c r="B3" s="619"/>
      <c r="C3" s="637" t="s">
        <v>412</v>
      </c>
      <c r="D3" s="638"/>
      <c r="E3" s="638"/>
      <c r="F3" s="638"/>
      <c r="G3" s="639"/>
      <c r="H3" s="627"/>
      <c r="I3" s="627"/>
      <c r="J3" s="627"/>
      <c r="K3" s="627"/>
      <c r="L3" s="627"/>
      <c r="M3" s="627"/>
      <c r="N3" s="627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8" customHeight="1" x14ac:dyDescent="0.5">
      <c r="A4" s="620"/>
      <c r="B4" s="621"/>
      <c r="C4" s="292" t="s">
        <v>406</v>
      </c>
      <c r="D4" s="293" t="s">
        <v>407</v>
      </c>
      <c r="E4" s="293" t="s">
        <v>408</v>
      </c>
      <c r="F4" s="293" t="s">
        <v>409</v>
      </c>
      <c r="G4" s="293" t="s">
        <v>410</v>
      </c>
      <c r="H4" s="627"/>
      <c r="I4" s="627"/>
      <c r="J4" s="627"/>
      <c r="K4" s="627"/>
      <c r="L4" s="627"/>
      <c r="M4" s="627"/>
      <c r="N4" s="627"/>
      <c r="O4" s="21"/>
      <c r="P4" s="21"/>
      <c r="Q4" s="241"/>
      <c r="R4" s="241"/>
      <c r="S4" s="241"/>
      <c r="T4" s="241"/>
      <c r="U4" s="241"/>
      <c r="V4" s="241"/>
      <c r="W4" s="241"/>
      <c r="X4" s="241"/>
      <c r="Y4" s="241"/>
      <c r="Z4" s="241"/>
    </row>
    <row r="5" spans="1:26" ht="37.5" customHeight="1" x14ac:dyDescent="0.5">
      <c r="A5" s="622"/>
      <c r="B5" s="623"/>
      <c r="C5" s="276">
        <v>58466</v>
      </c>
      <c r="D5" s="276">
        <v>70088</v>
      </c>
      <c r="E5" s="276">
        <v>83811</v>
      </c>
      <c r="F5" s="276">
        <v>160611</v>
      </c>
      <c r="G5" s="276">
        <v>162965</v>
      </c>
      <c r="H5" s="263"/>
      <c r="I5" s="263"/>
      <c r="J5" s="263"/>
      <c r="K5" s="263"/>
      <c r="L5" s="263"/>
      <c r="M5" s="263"/>
      <c r="N5" s="264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37.5" customHeight="1" x14ac:dyDescent="0.5">
      <c r="A6" s="258"/>
      <c r="B6" s="259"/>
      <c r="C6" s="315"/>
      <c r="D6" s="316"/>
      <c r="E6" s="316"/>
      <c r="F6" s="316"/>
      <c r="G6" s="316"/>
      <c r="H6" s="257"/>
      <c r="I6" s="250"/>
      <c r="J6" s="250"/>
      <c r="K6" s="250"/>
      <c r="L6" s="250"/>
      <c r="M6" s="250"/>
      <c r="N6" s="260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x14ac:dyDescent="0.5">
      <c r="A7" s="618" t="s">
        <v>414</v>
      </c>
      <c r="B7" s="619"/>
      <c r="C7" s="637" t="s">
        <v>411</v>
      </c>
      <c r="D7" s="638"/>
      <c r="E7" s="638"/>
      <c r="F7" s="638"/>
      <c r="G7" s="639"/>
      <c r="H7" s="640"/>
      <c r="I7" s="624"/>
      <c r="J7" s="625"/>
      <c r="K7" s="625"/>
      <c r="L7" s="625"/>
      <c r="M7" s="626"/>
      <c r="N7" s="640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x14ac:dyDescent="0.5">
      <c r="A8" s="620"/>
      <c r="B8" s="621"/>
      <c r="C8" s="292" t="s">
        <v>406</v>
      </c>
      <c r="D8" s="293" t="s">
        <v>407</v>
      </c>
      <c r="E8" s="293" t="s">
        <v>408</v>
      </c>
      <c r="F8" s="293" t="s">
        <v>409</v>
      </c>
      <c r="G8" s="293" t="s">
        <v>410</v>
      </c>
      <c r="H8" s="641"/>
      <c r="I8" s="262"/>
      <c r="J8" s="262"/>
      <c r="K8" s="262"/>
      <c r="L8" s="262"/>
      <c r="M8" s="262"/>
      <c r="N8" s="64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37.5" customHeight="1" x14ac:dyDescent="0.5">
      <c r="A9" s="622"/>
      <c r="B9" s="623"/>
      <c r="C9" s="275">
        <v>0.36241576300755995</v>
      </c>
      <c r="D9" s="275">
        <v>0.31971236160255678</v>
      </c>
      <c r="E9" s="275">
        <v>0.27101454463017982</v>
      </c>
      <c r="F9" s="275">
        <v>0.24648996644065474</v>
      </c>
      <c r="G9" s="275">
        <v>8.2809192157825298E-2</v>
      </c>
      <c r="H9" s="263"/>
      <c r="I9" s="263"/>
      <c r="J9" s="263"/>
      <c r="K9" s="263"/>
      <c r="L9" s="263"/>
      <c r="M9" s="263"/>
      <c r="N9" s="264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37.5" customHeight="1" x14ac:dyDescent="0.5">
      <c r="A10" s="252"/>
      <c r="B10" s="253"/>
      <c r="C10" s="254"/>
      <c r="D10" s="255"/>
      <c r="E10" s="255"/>
      <c r="F10" s="255"/>
      <c r="G10" s="256"/>
      <c r="H10" s="250"/>
      <c r="I10" s="250"/>
      <c r="J10" s="250"/>
      <c r="K10" s="250"/>
      <c r="L10" s="250"/>
      <c r="M10" s="250"/>
      <c r="N10" s="249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37.5" customHeight="1" x14ac:dyDescent="0.5">
      <c r="A11" s="251"/>
      <c r="B11" s="251"/>
      <c r="C11" s="634" t="s">
        <v>415</v>
      </c>
      <c r="D11" s="635"/>
      <c r="E11" s="635"/>
      <c r="F11" s="635"/>
      <c r="G11" s="636"/>
      <c r="H11" s="250"/>
      <c r="I11" s="250"/>
      <c r="J11" s="250"/>
      <c r="K11" s="261"/>
      <c r="L11" s="250"/>
      <c r="M11" s="250"/>
      <c r="N11" s="21"/>
      <c r="O11" s="21"/>
      <c r="P11" s="265"/>
      <c r="Q11" s="265"/>
      <c r="R11" s="265"/>
      <c r="S11" s="265"/>
      <c r="T11" s="21"/>
      <c r="U11" s="21"/>
      <c r="V11" s="21"/>
      <c r="W11" s="21"/>
      <c r="X11" s="21"/>
      <c r="Y11" s="21"/>
      <c r="Z11" s="21"/>
    </row>
    <row r="12" spans="1:26" ht="37.5" customHeight="1" x14ac:dyDescent="0.5">
      <c r="A12" s="251"/>
      <c r="B12" s="251"/>
      <c r="C12" s="292" t="s">
        <v>406</v>
      </c>
      <c r="D12" s="293" t="s">
        <v>407</v>
      </c>
      <c r="E12" s="293" t="s">
        <v>408</v>
      </c>
      <c r="F12" s="293" t="s">
        <v>409</v>
      </c>
      <c r="G12" s="293" t="s">
        <v>410</v>
      </c>
      <c r="H12" s="249"/>
      <c r="I12" s="249"/>
      <c r="J12" s="249"/>
      <c r="K12" s="249"/>
      <c r="L12" s="249"/>
      <c r="M12" s="249"/>
      <c r="N12" s="249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37.5" customHeight="1" x14ac:dyDescent="0.5">
      <c r="A13" s="21"/>
      <c r="B13" s="21"/>
      <c r="C13" s="277">
        <v>0.10909036629031928</v>
      </c>
      <c r="D13" s="277">
        <v>0.13077558910402451</v>
      </c>
      <c r="E13" s="277">
        <v>0.15638101955252537</v>
      </c>
      <c r="F13" s="277">
        <v>0.29968037526518776</v>
      </c>
      <c r="G13" s="277">
        <v>0.30407264978794307</v>
      </c>
      <c r="H13" s="21"/>
      <c r="I13" s="21"/>
      <c r="J13" s="21"/>
      <c r="K13" s="21"/>
      <c r="L13" s="21"/>
      <c r="M13" s="21"/>
      <c r="N13" s="733" t="s">
        <v>542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37.5" customHeight="1" x14ac:dyDescent="0.5">
      <c r="A14" s="21"/>
      <c r="B14" s="21"/>
      <c r="C14" s="36"/>
      <c r="D14" s="36"/>
      <c r="E14" s="36"/>
      <c r="F14" s="36"/>
      <c r="G14" s="36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37.5" customHeight="1" x14ac:dyDescent="0.5">
      <c r="A15" s="21"/>
      <c r="B15" s="21"/>
      <c r="C15" s="46"/>
      <c r="D15" s="46"/>
      <c r="E15" s="46"/>
      <c r="F15" s="46"/>
      <c r="G15" s="46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37.5" customHeight="1" x14ac:dyDescent="0.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37.5" customHeight="1" x14ac:dyDescent="0.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37.5" customHeight="1" x14ac:dyDescent="0.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36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37.5" customHeight="1" x14ac:dyDescent="0.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36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37.5" customHeight="1" x14ac:dyDescent="0.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36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x14ac:dyDescent="0.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x14ac:dyDescent="0.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</sheetData>
  <mergeCells count="13">
    <mergeCell ref="I2:M2"/>
    <mergeCell ref="O2:U2"/>
    <mergeCell ref="C11:G11"/>
    <mergeCell ref="C7:G7"/>
    <mergeCell ref="H7:H8"/>
    <mergeCell ref="N7:N8"/>
    <mergeCell ref="C3:G3"/>
    <mergeCell ref="A7:B9"/>
    <mergeCell ref="I7:M7"/>
    <mergeCell ref="N3:N4"/>
    <mergeCell ref="H3:H4"/>
    <mergeCell ref="I3:M4"/>
    <mergeCell ref="A3:B5"/>
  </mergeCells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S34"/>
  <sheetViews>
    <sheetView zoomScale="89" zoomScaleNormal="89" workbookViewId="0">
      <selection activeCell="G5" sqref="G5:R6"/>
    </sheetView>
  </sheetViews>
  <sheetFormatPr defaultRowHeight="14.25" x14ac:dyDescent="0.2"/>
  <cols>
    <col min="1" max="1" width="2.875" bestFit="1" customWidth="1"/>
    <col min="2" max="2" width="40.375" bestFit="1" customWidth="1"/>
    <col min="3" max="3" width="28.875" customWidth="1"/>
    <col min="4" max="4" width="20" customWidth="1"/>
    <col min="5" max="5" width="2.875" bestFit="1" customWidth="1"/>
  </cols>
  <sheetData>
    <row r="1" spans="1:19" ht="23.25" x14ac:dyDescent="0.2">
      <c r="A1" s="15"/>
      <c r="B1" s="15"/>
      <c r="C1" s="584"/>
      <c r="D1" s="584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23.25" x14ac:dyDescent="0.2">
      <c r="A2" s="15"/>
      <c r="B2" s="15"/>
      <c r="C2" s="584"/>
      <c r="D2" s="58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3.25" x14ac:dyDescent="0.2">
      <c r="A3" s="15"/>
      <c r="B3" s="15"/>
      <c r="C3" s="584"/>
      <c r="D3" s="584"/>
      <c r="E3" s="613"/>
      <c r="F3" s="613"/>
      <c r="G3" s="613"/>
      <c r="H3" s="613"/>
      <c r="I3" s="613"/>
      <c r="J3" s="613"/>
      <c r="K3" s="613"/>
      <c r="L3" s="613"/>
      <c r="M3" s="15"/>
      <c r="N3" s="15"/>
      <c r="O3" s="15"/>
      <c r="P3" s="15"/>
      <c r="Q3" s="15"/>
      <c r="R3" s="15"/>
      <c r="S3" s="15"/>
    </row>
    <row r="4" spans="1:19" ht="21.75" x14ac:dyDescent="0.2">
      <c r="A4" s="15"/>
      <c r="B4" s="15"/>
      <c r="C4" s="15"/>
      <c r="D4" s="15"/>
      <c r="E4" s="613"/>
      <c r="F4" s="613"/>
      <c r="G4" s="613"/>
      <c r="H4" s="613"/>
      <c r="I4" s="613"/>
      <c r="J4" s="613"/>
      <c r="K4" s="613"/>
      <c r="L4" s="613"/>
      <c r="M4" s="15"/>
      <c r="N4" s="15"/>
      <c r="O4" s="15"/>
      <c r="P4" s="15"/>
      <c r="Q4" s="15"/>
      <c r="R4" s="15"/>
      <c r="S4" s="15"/>
    </row>
    <row r="5" spans="1:19" ht="21.75" customHeight="1" x14ac:dyDescent="0.2">
      <c r="A5" s="585" t="s">
        <v>377</v>
      </c>
      <c r="B5" s="586"/>
      <c r="C5" s="30" t="s">
        <v>44</v>
      </c>
      <c r="D5" s="15"/>
      <c r="E5" s="15"/>
      <c r="F5" s="15"/>
      <c r="G5" s="642" t="s">
        <v>541</v>
      </c>
      <c r="H5" s="643"/>
      <c r="I5" s="643"/>
      <c r="J5" s="643"/>
      <c r="K5" s="643"/>
      <c r="L5" s="643"/>
      <c r="M5" s="643"/>
      <c r="N5" s="643"/>
      <c r="O5" s="643"/>
      <c r="P5" s="643"/>
      <c r="Q5" s="643"/>
      <c r="R5" s="644"/>
      <c r="S5" s="15"/>
    </row>
    <row r="6" spans="1:19" ht="21.75" x14ac:dyDescent="0.2">
      <c r="A6" s="376">
        <v>1</v>
      </c>
      <c r="B6" s="377" t="s">
        <v>33</v>
      </c>
      <c r="C6" s="31">
        <v>3272622.0367222046</v>
      </c>
      <c r="D6" s="15"/>
      <c r="E6" s="15"/>
      <c r="F6" s="15"/>
      <c r="G6" s="645"/>
      <c r="H6" s="646"/>
      <c r="I6" s="646"/>
      <c r="J6" s="646"/>
      <c r="K6" s="646"/>
      <c r="L6" s="646"/>
      <c r="M6" s="646"/>
      <c r="N6" s="646"/>
      <c r="O6" s="646"/>
      <c r="P6" s="646"/>
      <c r="Q6" s="646"/>
      <c r="R6" s="647"/>
      <c r="S6" s="15"/>
    </row>
    <row r="7" spans="1:19" ht="21.75" x14ac:dyDescent="0.2">
      <c r="A7" s="376">
        <v>2</v>
      </c>
      <c r="B7" s="377" t="s">
        <v>362</v>
      </c>
      <c r="C7" s="31">
        <v>7375810.4168568822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ht="21.75" x14ac:dyDescent="0.2">
      <c r="A8" s="376">
        <v>3</v>
      </c>
      <c r="B8" s="377" t="s">
        <v>363</v>
      </c>
      <c r="C8" s="31">
        <v>87087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ht="21.75" x14ac:dyDescent="0.2">
      <c r="A9" s="376">
        <v>4</v>
      </c>
      <c r="B9" s="377" t="s">
        <v>364</v>
      </c>
      <c r="C9" s="31">
        <v>1366520.963893895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ht="21.75" x14ac:dyDescent="0.2">
      <c r="A10" s="376">
        <v>5</v>
      </c>
      <c r="B10" s="377" t="s">
        <v>365</v>
      </c>
      <c r="C10" s="31">
        <v>9383.23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ht="21.75" x14ac:dyDescent="0.2">
      <c r="A11" s="376">
        <v>6</v>
      </c>
      <c r="B11" s="377" t="s">
        <v>366</v>
      </c>
      <c r="C11" s="31">
        <v>3703768.5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19" ht="21.75" x14ac:dyDescent="0.2">
      <c r="A12" s="376">
        <v>7</v>
      </c>
      <c r="B12" s="377" t="s">
        <v>367</v>
      </c>
      <c r="C12" s="31">
        <v>627415.93948095711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19" ht="21.75" x14ac:dyDescent="0.2">
      <c r="A13" s="376">
        <v>8</v>
      </c>
      <c r="B13" s="377" t="s">
        <v>368</v>
      </c>
      <c r="C13" s="31">
        <v>1464875.6733014202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ht="21.75" x14ac:dyDescent="0.2">
      <c r="A14" s="376">
        <v>9</v>
      </c>
      <c r="B14" s="377" t="s">
        <v>369</v>
      </c>
      <c r="C14" s="31">
        <v>59865.151394422304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19" ht="21.75" x14ac:dyDescent="0.2">
      <c r="A15" s="376">
        <v>10</v>
      </c>
      <c r="B15" s="377" t="s">
        <v>370</v>
      </c>
      <c r="C15" s="31">
        <v>541521.26388303027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19" ht="21.75" x14ac:dyDescent="0.2">
      <c r="A16" s="376">
        <v>11</v>
      </c>
      <c r="B16" s="377" t="s">
        <v>371</v>
      </c>
      <c r="C16" s="31">
        <v>127129.63786600497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19" ht="21.75" x14ac:dyDescent="0.2">
      <c r="A17" s="587" t="s">
        <v>375</v>
      </c>
      <c r="B17" s="588"/>
      <c r="C17" s="34">
        <v>18635999.813398819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19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1:19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19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19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19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19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1:19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1:19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1:19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</row>
  </sheetData>
  <mergeCells count="8">
    <mergeCell ref="A5:B5"/>
    <mergeCell ref="A17:B17"/>
    <mergeCell ref="E4:L4"/>
    <mergeCell ref="E3:L3"/>
    <mergeCell ref="G5:R6"/>
    <mergeCell ref="C1:D1"/>
    <mergeCell ref="C2:D2"/>
    <mergeCell ref="C3:D3"/>
  </mergeCells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0000"/>
  </sheetPr>
  <dimension ref="A1:S35"/>
  <sheetViews>
    <sheetView zoomScale="86" zoomScaleNormal="86" workbookViewId="0">
      <selection activeCell="O20" sqref="O20"/>
    </sheetView>
  </sheetViews>
  <sheetFormatPr defaultColWidth="8.75" defaultRowHeight="21.75" x14ac:dyDescent="0.5"/>
  <cols>
    <col min="1" max="1" width="2.875" style="6" bestFit="1" customWidth="1"/>
    <col min="2" max="2" width="43.5" style="11" bestFit="1" customWidth="1"/>
    <col min="3" max="3" width="13.375" style="6" customWidth="1"/>
    <col min="4" max="4" width="11.875" style="6" bestFit="1" customWidth="1"/>
    <col min="5" max="5" width="21.75" style="6" bestFit="1" customWidth="1"/>
    <col min="6" max="6" width="4.25" style="6" customWidth="1"/>
    <col min="7" max="16384" width="8.75" style="6"/>
  </cols>
  <sheetData>
    <row r="1" spans="1:19" x14ac:dyDescent="0.5">
      <c r="A1" s="21"/>
      <c r="B1" s="35"/>
      <c r="C1" s="21"/>
      <c r="D1" s="21"/>
      <c r="E1" s="73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x14ac:dyDescent="0.5">
      <c r="A2" s="21"/>
      <c r="B2" s="35"/>
      <c r="C2" s="656"/>
      <c r="D2" s="656"/>
      <c r="E2" s="73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x14ac:dyDescent="0.5">
      <c r="A3" s="21"/>
      <c r="B3" s="35"/>
      <c r="C3" s="656"/>
      <c r="D3" s="656"/>
      <c r="E3" s="73"/>
      <c r="F3" s="21"/>
      <c r="G3" s="650" t="s">
        <v>540</v>
      </c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2"/>
      <c r="S3" s="21"/>
    </row>
    <row r="4" spans="1:19" x14ac:dyDescent="0.5">
      <c r="A4" s="21"/>
      <c r="B4" s="35"/>
      <c r="C4" s="21"/>
      <c r="D4" s="21"/>
      <c r="E4" s="73"/>
      <c r="F4" s="21"/>
      <c r="G4" s="653"/>
      <c r="H4" s="654"/>
      <c r="I4" s="654"/>
      <c r="J4" s="654"/>
      <c r="K4" s="654"/>
      <c r="L4" s="654"/>
      <c r="M4" s="654"/>
      <c r="N4" s="654"/>
      <c r="O4" s="654"/>
      <c r="P4" s="654"/>
      <c r="Q4" s="654"/>
      <c r="R4" s="655"/>
      <c r="S4" s="21"/>
    </row>
    <row r="5" spans="1:19" ht="41.25" customHeight="1" x14ac:dyDescent="0.5">
      <c r="A5" s="648" t="s">
        <v>32</v>
      </c>
      <c r="B5" s="649"/>
      <c r="C5" s="293" t="s">
        <v>539</v>
      </c>
      <c r="D5" s="293" t="s">
        <v>538</v>
      </c>
      <c r="E5" s="657" t="s">
        <v>0</v>
      </c>
      <c r="F5" s="658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28.9" customHeight="1" x14ac:dyDescent="0.5">
      <c r="A6" s="279">
        <v>1</v>
      </c>
      <c r="B6" s="270" t="s">
        <v>33</v>
      </c>
      <c r="C6" s="373">
        <v>0.21449558542907049</v>
      </c>
      <c r="D6" s="373">
        <v>0.17560753753438449</v>
      </c>
      <c r="E6" s="375" t="s">
        <v>193</v>
      </c>
      <c r="F6" s="278">
        <v>1</v>
      </c>
      <c r="G6" s="36"/>
      <c r="H6" s="46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8.9" customHeight="1" x14ac:dyDescent="0.5">
      <c r="A7" s="279">
        <v>2</v>
      </c>
      <c r="B7" s="270" t="s">
        <v>34</v>
      </c>
      <c r="C7" s="373">
        <v>0.54015450578431101</v>
      </c>
      <c r="D7" s="373">
        <v>0.39578291965606544</v>
      </c>
      <c r="E7" s="375" t="s">
        <v>7</v>
      </c>
      <c r="F7" s="16">
        <v>2</v>
      </c>
      <c r="G7" s="36"/>
      <c r="H7" s="46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ht="28.9" customHeight="1" x14ac:dyDescent="0.5">
      <c r="A8" s="279">
        <v>3</v>
      </c>
      <c r="B8" s="270" t="s">
        <v>35</v>
      </c>
      <c r="C8" s="373">
        <v>2.9723415502188582E-3</v>
      </c>
      <c r="D8" s="373">
        <v>4.6730522039062569E-3</v>
      </c>
      <c r="E8" s="375" t="s">
        <v>8</v>
      </c>
      <c r="F8" s="16">
        <v>3</v>
      </c>
      <c r="G8" s="36"/>
      <c r="H8" s="46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ht="28.9" customHeight="1" x14ac:dyDescent="0.5">
      <c r="A9" s="279">
        <v>4</v>
      </c>
      <c r="B9" s="270" t="s">
        <v>36</v>
      </c>
      <c r="C9" s="373">
        <v>7.2341904735427093E-2</v>
      </c>
      <c r="D9" s="373">
        <v>7.3326946639664575E-2</v>
      </c>
      <c r="E9" s="375" t="s">
        <v>9</v>
      </c>
      <c r="F9" s="16">
        <v>4</v>
      </c>
      <c r="G9" s="36"/>
      <c r="H9" s="46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ht="28.9" customHeight="1" x14ac:dyDescent="0.5">
      <c r="A10" s="279">
        <v>5</v>
      </c>
      <c r="B10" s="270" t="s">
        <v>37</v>
      </c>
      <c r="C10" s="373">
        <v>5.2617722357923289E-4</v>
      </c>
      <c r="D10" s="373">
        <v>5.0350021967985237E-4</v>
      </c>
      <c r="E10" s="375" t="s">
        <v>10</v>
      </c>
      <c r="F10" s="16">
        <v>5</v>
      </c>
      <c r="G10" s="36"/>
      <c r="H10" s="46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t="28.9" customHeight="1" x14ac:dyDescent="0.5">
      <c r="A11" s="279">
        <v>6</v>
      </c>
      <c r="B11" s="270" t="s">
        <v>38</v>
      </c>
      <c r="C11" s="373">
        <v>5.0632429571085331E-2</v>
      </c>
      <c r="D11" s="373">
        <v>0.1987426774568371</v>
      </c>
      <c r="E11" s="375" t="s">
        <v>11</v>
      </c>
      <c r="F11" s="16">
        <v>6</v>
      </c>
      <c r="G11" s="36"/>
      <c r="H11" s="46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ht="28.9" customHeight="1" x14ac:dyDescent="0.5">
      <c r="A12" s="279">
        <v>7</v>
      </c>
      <c r="B12" s="270" t="s">
        <v>39</v>
      </c>
      <c r="C12" s="373">
        <v>3.8237410790103614E-2</v>
      </c>
      <c r="D12" s="373">
        <v>3.3666878394678891E-2</v>
      </c>
      <c r="E12" s="375" t="s">
        <v>173</v>
      </c>
      <c r="F12" s="16">
        <v>7</v>
      </c>
      <c r="G12" s="36"/>
      <c r="H12" s="46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t="28.9" customHeight="1" x14ac:dyDescent="0.5">
      <c r="A13" s="279">
        <v>8</v>
      </c>
      <c r="B13" s="270" t="s">
        <v>40</v>
      </c>
      <c r="C13" s="373">
        <v>4.6908139719084807E-2</v>
      </c>
      <c r="D13" s="373">
        <v>7.8604619444576848E-2</v>
      </c>
      <c r="E13" s="375" t="s">
        <v>31</v>
      </c>
      <c r="F13" s="16">
        <v>8</v>
      </c>
      <c r="G13" s="36"/>
      <c r="H13" s="46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t="28.9" customHeight="1" x14ac:dyDescent="0.5">
      <c r="A14" s="279">
        <v>9</v>
      </c>
      <c r="B14" s="270" t="s">
        <v>41</v>
      </c>
      <c r="C14" s="373">
        <v>4.0900016811548879E-3</v>
      </c>
      <c r="D14" s="373">
        <v>3.2123391282382775E-3</v>
      </c>
      <c r="E14" s="375" t="s">
        <v>12</v>
      </c>
      <c r="F14" s="16">
        <v>9</v>
      </c>
      <c r="G14" s="36"/>
      <c r="H14" s="46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28.9" customHeight="1" x14ac:dyDescent="0.5">
      <c r="A15" s="279">
        <v>10</v>
      </c>
      <c r="B15" s="270" t="s">
        <v>42</v>
      </c>
      <c r="C15" s="373">
        <v>2.419295702456856E-2</v>
      </c>
      <c r="D15" s="373">
        <v>2.9057805822346579E-2</v>
      </c>
      <c r="E15" s="375" t="s">
        <v>13</v>
      </c>
      <c r="F15" s="16">
        <v>10</v>
      </c>
      <c r="G15" s="36"/>
      <c r="H15" s="46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ht="28.9" customHeight="1" x14ac:dyDescent="0.5">
      <c r="A16" s="279">
        <v>11</v>
      </c>
      <c r="B16" s="270" t="s">
        <v>43</v>
      </c>
      <c r="C16" s="373">
        <v>5.4485464913961628E-3</v>
      </c>
      <c r="D16" s="373">
        <v>6.8217234996215152E-3</v>
      </c>
      <c r="E16" s="375" t="s">
        <v>14</v>
      </c>
      <c r="F16" s="16">
        <v>11</v>
      </c>
      <c r="G16" s="36"/>
      <c r="H16" s="46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73"/>
    </row>
    <row r="17" spans="1:19" ht="23.45" customHeight="1" x14ac:dyDescent="0.5">
      <c r="A17" s="648" t="s">
        <v>44</v>
      </c>
      <c r="B17" s="649"/>
      <c r="C17" s="374">
        <f>SUM(C6:C16)</f>
        <v>1.0000000000000002</v>
      </c>
      <c r="D17" s="374">
        <f>SUM(D6:D16)</f>
        <v>0.99999999999999967</v>
      </c>
      <c r="E17" s="659" t="s">
        <v>15</v>
      </c>
      <c r="F17" s="660"/>
      <c r="G17" s="21"/>
      <c r="H17" s="46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9" ht="22.5" x14ac:dyDescent="0.5">
      <c r="A18" s="21"/>
      <c r="B18" s="35"/>
      <c r="C18" s="48"/>
      <c r="D18" s="48"/>
      <c r="E18" s="73"/>
      <c r="F18" s="21"/>
      <c r="G18" s="21"/>
      <c r="H18" s="615"/>
      <c r="I18" s="616"/>
      <c r="J18" s="616"/>
      <c r="K18" s="616"/>
      <c r="L18" s="616"/>
      <c r="M18" s="616"/>
      <c r="N18" s="616"/>
      <c r="O18" s="616"/>
      <c r="P18" s="616"/>
      <c r="Q18" s="616"/>
      <c r="R18" s="617"/>
      <c r="S18" s="21"/>
    </row>
    <row r="19" spans="1:19" x14ac:dyDescent="0.5">
      <c r="A19" s="21"/>
      <c r="B19" s="35"/>
      <c r="C19" s="21"/>
      <c r="D19" s="21"/>
      <c r="E19" s="73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x14ac:dyDescent="0.5">
      <c r="A20" s="21"/>
      <c r="B20" s="35"/>
      <c r="C20" s="21"/>
      <c r="D20" s="21"/>
      <c r="E20" s="73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5">
      <c r="A21" s="21"/>
      <c r="B21" s="35"/>
      <c r="C21" s="21"/>
      <c r="D21" s="21"/>
      <c r="E21" s="73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5">
      <c r="A22" s="21"/>
      <c r="B22" s="35"/>
      <c r="C22" s="21"/>
      <c r="D22" s="21"/>
      <c r="E22" s="73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5">
      <c r="A23" s="21"/>
      <c r="B23" s="35"/>
      <c r="C23" s="21"/>
      <c r="D23" s="21"/>
      <c r="E23" s="73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x14ac:dyDescent="0.5">
      <c r="A24" s="21"/>
      <c r="B24" s="35"/>
      <c r="C24" s="21"/>
      <c r="D24" s="21"/>
      <c r="E24" s="73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x14ac:dyDescent="0.5">
      <c r="A25" s="21"/>
      <c r="B25" s="35"/>
      <c r="C25" s="21"/>
      <c r="D25" s="21"/>
      <c r="E25" s="73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x14ac:dyDescent="0.5">
      <c r="A26" s="21"/>
      <c r="B26" s="35"/>
      <c r="C26" s="21"/>
      <c r="D26" s="21"/>
      <c r="E26" s="73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x14ac:dyDescent="0.5">
      <c r="A27" s="21"/>
      <c r="B27" s="35"/>
      <c r="C27" s="21"/>
      <c r="D27" s="21"/>
      <c r="E27" s="73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x14ac:dyDescent="0.5">
      <c r="A28" s="21"/>
      <c r="B28" s="35"/>
      <c r="C28" s="21"/>
      <c r="D28" s="21"/>
      <c r="E28" s="73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x14ac:dyDescent="0.5">
      <c r="A29" s="21"/>
      <c r="B29" s="35"/>
      <c r="C29" s="21"/>
      <c r="D29" s="21"/>
      <c r="E29" s="73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x14ac:dyDescent="0.5">
      <c r="A30" s="21"/>
      <c r="B30" s="35"/>
      <c r="C30" s="21"/>
      <c r="D30" s="21"/>
      <c r="E30" s="73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x14ac:dyDescent="0.5">
      <c r="A31" s="21"/>
      <c r="B31" s="35"/>
      <c r="C31" s="21"/>
      <c r="D31" s="21"/>
      <c r="E31" s="73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x14ac:dyDescent="0.5">
      <c r="A32" s="21"/>
      <c r="B32" s="35"/>
      <c r="C32" s="21"/>
      <c r="D32" s="21"/>
      <c r="E32" s="73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x14ac:dyDescent="0.5">
      <c r="A33" s="21"/>
      <c r="B33" s="35"/>
      <c r="C33" s="21"/>
      <c r="D33" s="21"/>
      <c r="E33" s="73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x14ac:dyDescent="0.5">
      <c r="A34" s="21"/>
      <c r="B34" s="35"/>
      <c r="C34" s="21"/>
      <c r="D34" s="21"/>
      <c r="E34" s="73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x14ac:dyDescent="0.5">
      <c r="A35" s="21"/>
      <c r="B35" s="35"/>
      <c r="C35" s="21"/>
      <c r="D35" s="21"/>
      <c r="E35" s="73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</row>
  </sheetData>
  <mergeCells count="8">
    <mergeCell ref="A5:B5"/>
    <mergeCell ref="A17:B17"/>
    <mergeCell ref="H18:R18"/>
    <mergeCell ref="G3:R4"/>
    <mergeCell ref="C2:D2"/>
    <mergeCell ref="C3:D3"/>
    <mergeCell ref="E5:F5"/>
    <mergeCell ref="E17:F17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V30"/>
  <sheetViews>
    <sheetView zoomScale="68" zoomScaleNormal="68" workbookViewId="0">
      <selection activeCell="R2" sqref="R2"/>
    </sheetView>
  </sheetViews>
  <sheetFormatPr defaultRowHeight="14.25" x14ac:dyDescent="0.2"/>
  <cols>
    <col min="1" max="1" width="4.625" customWidth="1"/>
    <col min="2" max="2" width="25.625" customWidth="1"/>
    <col min="3" max="7" width="9.625" customWidth="1"/>
    <col min="8" max="8" width="25.625" customWidth="1"/>
    <col min="9" max="9" width="4.625" customWidth="1"/>
    <col min="10" max="10" width="7.75" customWidth="1"/>
    <col min="21" max="21" width="9.875" customWidth="1"/>
  </cols>
  <sheetData>
    <row r="1" spans="1:22" ht="23.25" x14ac:dyDescent="0.2">
      <c r="A1" s="15"/>
      <c r="B1" s="584"/>
      <c r="C1" s="584"/>
      <c r="D1" s="584"/>
      <c r="E1" s="584"/>
      <c r="F1" s="584"/>
      <c r="G1" s="584"/>
      <c r="H1" s="584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23.25" x14ac:dyDescent="0.2">
      <c r="A2" s="15"/>
      <c r="B2" s="584"/>
      <c r="C2" s="584"/>
      <c r="D2" s="584"/>
      <c r="E2" s="584"/>
      <c r="F2" s="584"/>
      <c r="G2" s="584"/>
      <c r="H2" s="584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23.25" x14ac:dyDescent="0.2">
      <c r="A3" s="15"/>
      <c r="B3" s="584"/>
      <c r="C3" s="584"/>
      <c r="D3" s="584"/>
      <c r="E3" s="584"/>
      <c r="F3" s="584"/>
      <c r="G3" s="584"/>
      <c r="H3" s="584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ht="43.5" x14ac:dyDescent="0.2">
      <c r="A5" s="607" t="s">
        <v>0</v>
      </c>
      <c r="B5" s="607"/>
      <c r="C5" s="305" t="s">
        <v>372</v>
      </c>
      <c r="D5" s="305" t="s">
        <v>378</v>
      </c>
      <c r="E5" s="305" t="s">
        <v>373</v>
      </c>
      <c r="F5" s="305" t="s">
        <v>374</v>
      </c>
      <c r="G5" s="305" t="s">
        <v>375</v>
      </c>
      <c r="H5" s="608" t="s">
        <v>32</v>
      </c>
      <c r="I5" s="608"/>
      <c r="J5" s="15"/>
      <c r="K5" s="661" t="s">
        <v>537</v>
      </c>
      <c r="L5" s="662"/>
      <c r="M5" s="662"/>
      <c r="N5" s="662"/>
      <c r="O5" s="662"/>
      <c r="P5" s="662"/>
      <c r="Q5" s="662"/>
      <c r="R5" s="662"/>
      <c r="S5" s="662"/>
      <c r="T5" s="662"/>
      <c r="U5" s="663"/>
      <c r="V5" s="15"/>
    </row>
    <row r="6" spans="1:22" ht="21.75" x14ac:dyDescent="0.2">
      <c r="A6" s="664" t="s">
        <v>15</v>
      </c>
      <c r="B6" s="664"/>
      <c r="C6" s="31">
        <f>'Table No. 11'!C18</f>
        <v>4650961.3757992135</v>
      </c>
      <c r="D6" s="31">
        <f>'Table No. 11'!D18</f>
        <v>5902778.3070574412</v>
      </c>
      <c r="E6" s="31">
        <f>'Table No. 11'!E18</f>
        <v>2517202.1180517478</v>
      </c>
      <c r="F6" s="31">
        <f>'Table No. 11'!F18</f>
        <v>5565058.0124904141</v>
      </c>
      <c r="G6" s="31">
        <f>SUM(C6:F6)</f>
        <v>18635999.813398816</v>
      </c>
      <c r="H6" s="665" t="s">
        <v>44</v>
      </c>
      <c r="I6" s="66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x14ac:dyDescent="0.2">
      <c r="A7" s="15"/>
      <c r="B7" s="15"/>
      <c r="C7" s="29"/>
      <c r="D7" s="29"/>
      <c r="E7" s="29"/>
      <c r="F7" s="29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29" spans="1:22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2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</sheetData>
  <mergeCells count="8">
    <mergeCell ref="K5:U5"/>
    <mergeCell ref="A6:B6"/>
    <mergeCell ref="H6:I6"/>
    <mergeCell ref="B1:H1"/>
    <mergeCell ref="B2:H2"/>
    <mergeCell ref="B3:H3"/>
    <mergeCell ref="A5:B5"/>
    <mergeCell ref="H5:I5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R21"/>
  <sheetViews>
    <sheetView zoomScale="82" zoomScaleNormal="82" workbookViewId="0">
      <selection activeCell="P2" sqref="P2"/>
    </sheetView>
  </sheetViews>
  <sheetFormatPr defaultRowHeight="14.25" x14ac:dyDescent="0.2"/>
  <cols>
    <col min="1" max="1" width="2.625" bestFit="1" customWidth="1"/>
    <col min="2" max="2" width="14.75" bestFit="1" customWidth="1"/>
    <col min="3" max="5" width="12.625" customWidth="1"/>
    <col min="6" max="6" width="25.625" customWidth="1"/>
    <col min="7" max="7" width="4.625" customWidth="1"/>
  </cols>
  <sheetData>
    <row r="1" spans="1:18" ht="23.25" x14ac:dyDescent="0.2">
      <c r="A1" s="15"/>
      <c r="B1" s="15"/>
      <c r="C1" s="584"/>
      <c r="D1" s="584"/>
      <c r="E1" s="584"/>
      <c r="F1" s="584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23.25" x14ac:dyDescent="0.2">
      <c r="A2" s="15"/>
      <c r="B2" s="15"/>
      <c r="C2" s="584"/>
      <c r="D2" s="584"/>
      <c r="E2" s="584"/>
      <c r="F2" s="584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ht="23.25" x14ac:dyDescent="0.2">
      <c r="A3" s="15"/>
      <c r="B3" s="15"/>
      <c r="C3" s="584"/>
      <c r="D3" s="584"/>
      <c r="E3" s="584"/>
      <c r="F3" s="584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ht="20.100000000000001" customHeight="1" x14ac:dyDescent="0.2">
      <c r="A5" s="666" t="s">
        <v>32</v>
      </c>
      <c r="B5" s="666"/>
      <c r="C5" s="293" t="s">
        <v>416</v>
      </c>
      <c r="D5" s="293" t="s">
        <v>417</v>
      </c>
      <c r="E5" s="293" t="s">
        <v>216</v>
      </c>
      <c r="F5" s="607" t="s">
        <v>0</v>
      </c>
      <c r="G5" s="607"/>
      <c r="H5" s="15"/>
      <c r="I5" s="667" t="s">
        <v>536</v>
      </c>
      <c r="J5" s="667"/>
      <c r="K5" s="667"/>
      <c r="L5" s="667"/>
      <c r="M5" s="667"/>
      <c r="N5" s="667"/>
      <c r="O5" s="667"/>
      <c r="P5" s="667"/>
      <c r="Q5" s="667"/>
      <c r="R5" s="15"/>
    </row>
    <row r="6" spans="1:18" ht="20.100000000000001" customHeight="1" x14ac:dyDescent="0.2">
      <c r="A6" s="50">
        <v>1</v>
      </c>
      <c r="B6" s="49" t="s">
        <v>33</v>
      </c>
      <c r="C6" s="18">
        <f>[3]شكل11!D6</f>
        <v>2565265.5811197395</v>
      </c>
      <c r="D6" s="18">
        <f>[3]شكل11!E6</f>
        <v>707356.45560247835</v>
      </c>
      <c r="E6" s="31">
        <f t="shared" ref="E6:E17" si="0">SUM(C6:D6)</f>
        <v>3272622.0367222177</v>
      </c>
      <c r="F6" s="17" t="s">
        <v>6</v>
      </c>
      <c r="G6" s="16">
        <v>1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0.100000000000001" customHeight="1" x14ac:dyDescent="0.2">
      <c r="A7" s="50">
        <v>2</v>
      </c>
      <c r="B7" s="49" t="s">
        <v>34</v>
      </c>
      <c r="C7" s="18">
        <f>[3]شكل11!D7</f>
        <v>6316151.2951415377</v>
      </c>
      <c r="D7" s="18">
        <f>[3]شكل11!E7</f>
        <v>1059659.1217153417</v>
      </c>
      <c r="E7" s="31">
        <f t="shared" si="0"/>
        <v>7375810.4168568794</v>
      </c>
      <c r="F7" s="17" t="s">
        <v>7</v>
      </c>
      <c r="G7" s="16">
        <v>2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ht="20.100000000000001" customHeight="1" x14ac:dyDescent="0.2">
      <c r="A8" s="50">
        <v>3</v>
      </c>
      <c r="B8" s="49" t="s">
        <v>35</v>
      </c>
      <c r="C8" s="18">
        <f>[3]شكل11!D8</f>
        <v>69164</v>
      </c>
      <c r="D8" s="18">
        <f>[3]شكل11!E8</f>
        <v>17923</v>
      </c>
      <c r="E8" s="31">
        <f t="shared" si="0"/>
        <v>87087</v>
      </c>
      <c r="F8" s="17" t="s">
        <v>8</v>
      </c>
      <c r="G8" s="16">
        <v>3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ht="20.100000000000001" customHeight="1" x14ac:dyDescent="0.2">
      <c r="A9" s="50">
        <v>4</v>
      </c>
      <c r="B9" s="49" t="s">
        <v>36</v>
      </c>
      <c r="C9" s="18">
        <f>[3]شكل11!D9</f>
        <v>1095861.2920594059</v>
      </c>
      <c r="D9" s="18">
        <f>[3]شكل11!E9</f>
        <v>270659.67183448921</v>
      </c>
      <c r="E9" s="31">
        <f t="shared" si="0"/>
        <v>1366520.963893895</v>
      </c>
      <c r="F9" s="17" t="s">
        <v>9</v>
      </c>
      <c r="G9" s="16">
        <v>4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20.100000000000001" customHeight="1" x14ac:dyDescent="0.2">
      <c r="A10" s="50">
        <v>5</v>
      </c>
      <c r="B10" s="49" t="s">
        <v>37</v>
      </c>
      <c r="C10" s="18">
        <f>[3]شكل11!D10</f>
        <v>8282.31</v>
      </c>
      <c r="D10" s="18">
        <f>[3]شكل11!E10</f>
        <v>1100.92</v>
      </c>
      <c r="E10" s="31">
        <f t="shared" si="0"/>
        <v>9383.23</v>
      </c>
      <c r="F10" s="17" t="s">
        <v>10</v>
      </c>
      <c r="G10" s="16">
        <v>5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ht="20.100000000000001" customHeight="1" x14ac:dyDescent="0.2">
      <c r="A11" s="50">
        <v>6</v>
      </c>
      <c r="B11" s="49" t="s">
        <v>38</v>
      </c>
      <c r="C11" s="18">
        <f>[3]شكل11!D11</f>
        <v>2755462.5</v>
      </c>
      <c r="D11" s="18">
        <f>[3]شكل11!E11</f>
        <v>948305.99999999988</v>
      </c>
      <c r="E11" s="31">
        <f t="shared" si="0"/>
        <v>3703768.5</v>
      </c>
      <c r="F11" s="17" t="s">
        <v>11</v>
      </c>
      <c r="G11" s="16">
        <v>6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20.100000000000001" customHeight="1" x14ac:dyDescent="0.2">
      <c r="A12" s="50">
        <v>7</v>
      </c>
      <c r="B12" s="49" t="s">
        <v>39</v>
      </c>
      <c r="C12" s="18">
        <f>[3]شكل11!D12</f>
        <v>557866.53894465882</v>
      </c>
      <c r="D12" s="18">
        <f>[3]شكل11!E12</f>
        <v>69549.400536298112</v>
      </c>
      <c r="E12" s="31">
        <f t="shared" si="0"/>
        <v>627415.93948095688</v>
      </c>
      <c r="F12" s="17" t="s">
        <v>173</v>
      </c>
      <c r="G12" s="16">
        <v>7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ht="20.100000000000001" customHeight="1" x14ac:dyDescent="0.2">
      <c r="A13" s="50">
        <v>8</v>
      </c>
      <c r="B13" s="49" t="s">
        <v>40</v>
      </c>
      <c r="C13" s="18">
        <f>[3]شكل11!D13</f>
        <v>1220119.8785272781</v>
      </c>
      <c r="D13" s="18">
        <f>[3]شكل11!E13</f>
        <v>244755.79477414218</v>
      </c>
      <c r="E13" s="31">
        <f t="shared" si="0"/>
        <v>1464875.6733014202</v>
      </c>
      <c r="F13" s="17" t="s">
        <v>31</v>
      </c>
      <c r="G13" s="16">
        <v>8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ht="20.100000000000001" customHeight="1" x14ac:dyDescent="0.2">
      <c r="A14" s="50">
        <v>9</v>
      </c>
      <c r="B14" s="49" t="s">
        <v>41</v>
      </c>
      <c r="C14" s="18">
        <f>[3]شكل11!D14</f>
        <v>52244.151394422304</v>
      </c>
      <c r="D14" s="18">
        <f>[3]شكل11!E14</f>
        <v>7621</v>
      </c>
      <c r="E14" s="31">
        <f t="shared" si="0"/>
        <v>59865.151394422304</v>
      </c>
      <c r="F14" s="17" t="s">
        <v>12</v>
      </c>
      <c r="G14" s="16">
        <v>9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ht="20.100000000000001" customHeight="1" x14ac:dyDescent="0.2">
      <c r="A15" s="50">
        <v>10</v>
      </c>
      <c r="B15" s="49" t="s">
        <v>42</v>
      </c>
      <c r="C15" s="18">
        <f>[3]شكل11!D15</f>
        <v>453307.24944289628</v>
      </c>
      <c r="D15" s="18">
        <f>[3]شكل11!E15</f>
        <v>88214.014440134037</v>
      </c>
      <c r="E15" s="31">
        <f t="shared" si="0"/>
        <v>541521.26388303027</v>
      </c>
      <c r="F15" s="17" t="s">
        <v>13</v>
      </c>
      <c r="G15" s="16">
        <v>10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ht="20.100000000000001" customHeight="1" x14ac:dyDescent="0.2">
      <c r="A16" s="50">
        <v>11</v>
      </c>
      <c r="B16" s="49" t="s">
        <v>43</v>
      </c>
      <c r="C16" s="18">
        <f>[3]شكل11!D16</f>
        <v>113809.88500000001</v>
      </c>
      <c r="D16" s="18">
        <f>[3]شكل11!E16</f>
        <v>13319.752866004961</v>
      </c>
      <c r="E16" s="31">
        <f t="shared" si="0"/>
        <v>127129.63786600497</v>
      </c>
      <c r="F16" s="17" t="s">
        <v>14</v>
      </c>
      <c r="G16" s="16">
        <v>11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ht="20.100000000000001" customHeight="1" x14ac:dyDescent="0.2">
      <c r="A17" s="608" t="s">
        <v>44</v>
      </c>
      <c r="B17" s="608"/>
      <c r="C17" s="34">
        <f>SUM(C6:C16)</f>
        <v>15207534.681629939</v>
      </c>
      <c r="D17" s="34">
        <f>SUM(D6:D16)</f>
        <v>3428465.1317688888</v>
      </c>
      <c r="E17" s="34">
        <f t="shared" si="0"/>
        <v>18635999.813398827</v>
      </c>
      <c r="F17" s="668" t="s">
        <v>15</v>
      </c>
      <c r="G17" s="668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ht="20.100000000000001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x14ac:dyDescent="0.2">
      <c r="A21" s="15"/>
      <c r="B21" s="15"/>
      <c r="C21" s="15"/>
      <c r="D21" s="15"/>
      <c r="E21" s="15"/>
      <c r="F21" s="15"/>
      <c r="G21" s="15"/>
      <c r="H21" s="72"/>
    </row>
  </sheetData>
  <mergeCells count="8">
    <mergeCell ref="A5:B5"/>
    <mergeCell ref="A17:B17"/>
    <mergeCell ref="I5:Q5"/>
    <mergeCell ref="C1:F1"/>
    <mergeCell ref="C2:F2"/>
    <mergeCell ref="C3:F3"/>
    <mergeCell ref="F5:G5"/>
    <mergeCell ref="F17:G17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25"/>
  <sheetViews>
    <sheetView zoomScale="86" zoomScaleNormal="86" workbookViewId="0">
      <selection activeCell="A16" sqref="A16:B16"/>
    </sheetView>
  </sheetViews>
  <sheetFormatPr defaultRowHeight="14.25" x14ac:dyDescent="0.2"/>
  <cols>
    <col min="1" max="1" width="2.875" bestFit="1" customWidth="1"/>
    <col min="2" max="2" width="42.125" bestFit="1" customWidth="1"/>
    <col min="3" max="3" width="30.375" customWidth="1"/>
  </cols>
  <sheetData>
    <row r="1" spans="1:17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22.5" x14ac:dyDescent="0.2">
      <c r="A2" s="15"/>
      <c r="B2" s="15"/>
      <c r="C2" s="15"/>
      <c r="D2" s="15"/>
      <c r="E2" s="15"/>
      <c r="F2" s="241" t="s">
        <v>535</v>
      </c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15"/>
    </row>
    <row r="3" spans="1:17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39" customHeight="1" x14ac:dyDescent="0.2">
      <c r="A4" s="669" t="s">
        <v>238</v>
      </c>
      <c r="B4" s="669"/>
      <c r="C4" s="317" t="s">
        <v>418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s="4" customFormat="1" ht="24.95" customHeight="1" x14ac:dyDescent="0.2">
      <c r="A5" s="280">
        <v>1</v>
      </c>
      <c r="B5" s="319" t="s">
        <v>33</v>
      </c>
      <c r="C5" s="318">
        <v>20596449.899491999</v>
      </c>
      <c r="D5" s="51"/>
      <c r="E5" s="51"/>
      <c r="F5" s="51"/>
      <c r="G5" s="51"/>
      <c r="H5" s="51"/>
      <c r="I5" s="51"/>
      <c r="J5" s="52"/>
      <c r="K5" s="52"/>
      <c r="L5" s="52"/>
      <c r="M5" s="52"/>
      <c r="N5" s="52"/>
      <c r="O5" s="52"/>
      <c r="P5" s="52"/>
      <c r="Q5" s="52"/>
    </row>
    <row r="6" spans="1:17" s="4" customFormat="1" ht="24.95" customHeight="1" x14ac:dyDescent="0.2">
      <c r="A6" s="280">
        <v>2</v>
      </c>
      <c r="B6" s="319" t="s">
        <v>34</v>
      </c>
      <c r="C6" s="318">
        <v>41511455.832041726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1:17" s="4" customFormat="1" ht="24.95" customHeight="1" x14ac:dyDescent="0.2">
      <c r="A7" s="280">
        <v>3</v>
      </c>
      <c r="B7" s="319" t="s">
        <v>35</v>
      </c>
      <c r="C7" s="318">
        <v>227842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1:17" s="4" customFormat="1" ht="24.95" customHeight="1" x14ac:dyDescent="0.2">
      <c r="A8" s="280">
        <v>4</v>
      </c>
      <c r="B8" s="319" t="s">
        <v>36</v>
      </c>
      <c r="C8" s="318">
        <v>4260046.2328231484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</row>
    <row r="9" spans="1:17" s="4" customFormat="1" ht="24.95" customHeight="1" x14ac:dyDescent="0.2">
      <c r="A9" s="280">
        <v>5</v>
      </c>
      <c r="B9" s="319" t="s">
        <v>37</v>
      </c>
      <c r="C9" s="318">
        <v>24617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7" s="4" customFormat="1" ht="24.95" customHeight="1" x14ac:dyDescent="0.2">
      <c r="A10" s="280">
        <v>6</v>
      </c>
      <c r="B10" s="319" t="s">
        <v>38</v>
      </c>
      <c r="C10" s="318">
        <v>32787595.5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s="4" customFormat="1" ht="24.95" customHeight="1" x14ac:dyDescent="0.2">
      <c r="A11" s="280">
        <v>7</v>
      </c>
      <c r="B11" s="319" t="s">
        <v>39</v>
      </c>
      <c r="C11" s="318">
        <v>6919160.0000000028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spans="1:17" s="4" customFormat="1" ht="24.95" customHeight="1" x14ac:dyDescent="0.2">
      <c r="A12" s="280">
        <v>8</v>
      </c>
      <c r="B12" s="319" t="s">
        <v>244</v>
      </c>
      <c r="C12" s="318">
        <v>7037523.8437296087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</row>
    <row r="13" spans="1:17" s="4" customFormat="1" ht="24.95" customHeight="1" x14ac:dyDescent="0.2">
      <c r="A13" s="280">
        <v>9</v>
      </c>
      <c r="B13" s="319" t="s">
        <v>41</v>
      </c>
      <c r="C13" s="318">
        <v>628313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spans="1:17" s="4" customFormat="1" ht="24.95" customHeight="1" x14ac:dyDescent="0.2">
      <c r="A14" s="280">
        <v>10</v>
      </c>
      <c r="B14" s="319" t="s">
        <v>42</v>
      </c>
      <c r="C14" s="318">
        <v>3930444.7956102332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</row>
    <row r="15" spans="1:17" s="4" customFormat="1" ht="24.95" customHeight="1" x14ac:dyDescent="0.2">
      <c r="A15" s="280">
        <v>11</v>
      </c>
      <c r="B15" s="319" t="s">
        <v>43</v>
      </c>
      <c r="C15" s="318">
        <v>802316.19937080797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spans="1:17" s="4" customFormat="1" ht="24.95" customHeight="1" x14ac:dyDescent="0.2">
      <c r="A16" s="670" t="s">
        <v>44</v>
      </c>
      <c r="B16" s="671"/>
      <c r="C16" s="320">
        <v>118725764.30306752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spans="1:17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</sheetData>
  <mergeCells count="2">
    <mergeCell ref="A4:B4"/>
    <mergeCell ref="A16:B16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U29"/>
  <sheetViews>
    <sheetView topLeftCell="D1" zoomScale="86" zoomScaleNormal="86" workbookViewId="0">
      <selection activeCell="K5" sqref="K5:S6"/>
    </sheetView>
  </sheetViews>
  <sheetFormatPr defaultRowHeight="14.25" x14ac:dyDescent="0.2"/>
  <cols>
    <col min="1" max="1" width="4.625" customWidth="1"/>
    <col min="2" max="2" width="25.625" customWidth="1"/>
    <col min="3" max="3" width="9.625" customWidth="1"/>
    <col min="4" max="4" width="2.75" bestFit="1" customWidth="1"/>
    <col min="5" max="5" width="14.75" bestFit="1" customWidth="1"/>
    <col min="6" max="8" width="9.625" customWidth="1"/>
    <col min="9" max="9" width="11" bestFit="1" customWidth="1"/>
  </cols>
  <sheetData>
    <row r="1" spans="1:21" ht="23.25" x14ac:dyDescent="0.2">
      <c r="A1" s="15"/>
      <c r="B1" s="584"/>
      <c r="C1" s="584"/>
      <c r="D1" s="584"/>
      <c r="E1" s="584"/>
      <c r="F1" s="584"/>
      <c r="G1" s="584"/>
      <c r="H1" s="584"/>
      <c r="I1" s="584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23.25" x14ac:dyDescent="0.2">
      <c r="A2" s="15"/>
      <c r="B2" s="584"/>
      <c r="C2" s="584"/>
      <c r="D2" s="584"/>
      <c r="E2" s="584"/>
      <c r="F2" s="584"/>
      <c r="G2" s="584"/>
      <c r="H2" s="584"/>
      <c r="I2" s="584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3.25" x14ac:dyDescent="0.2">
      <c r="A3" s="15"/>
      <c r="B3" s="584"/>
      <c r="C3" s="584"/>
      <c r="D3" s="584"/>
      <c r="E3" s="584"/>
      <c r="F3" s="584"/>
      <c r="G3" s="584"/>
      <c r="H3" s="584"/>
      <c r="I3" s="584"/>
      <c r="J3" s="15"/>
      <c r="K3" s="15"/>
      <c r="L3" s="15"/>
      <c r="M3" s="613"/>
      <c r="N3" s="613"/>
      <c r="O3" s="613"/>
      <c r="P3" s="613"/>
      <c r="Q3" s="613"/>
      <c r="R3" s="613"/>
      <c r="S3" s="613"/>
      <c r="T3" s="613"/>
      <c r="U3" s="613"/>
    </row>
    <row r="4" spans="1:2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20.100000000000001" customHeight="1" x14ac:dyDescent="0.2">
      <c r="A5" s="607" t="s">
        <v>0</v>
      </c>
      <c r="B5" s="607"/>
      <c r="C5" s="305" t="s">
        <v>372</v>
      </c>
      <c r="D5" s="611" t="s">
        <v>32</v>
      </c>
      <c r="E5" s="612"/>
      <c r="F5" s="305" t="s">
        <v>378</v>
      </c>
      <c r="G5" s="305" t="s">
        <v>373</v>
      </c>
      <c r="H5" s="305" t="s">
        <v>374</v>
      </c>
      <c r="I5" s="248" t="s">
        <v>375</v>
      </c>
      <c r="J5" s="15"/>
      <c r="K5" s="642" t="s">
        <v>534</v>
      </c>
      <c r="L5" s="643"/>
      <c r="M5" s="643"/>
      <c r="N5" s="643"/>
      <c r="O5" s="643"/>
      <c r="P5" s="643"/>
      <c r="Q5" s="643"/>
      <c r="R5" s="643"/>
      <c r="S5" s="644"/>
      <c r="T5" s="15"/>
      <c r="U5" s="15"/>
    </row>
    <row r="6" spans="1:21" ht="20.100000000000001" customHeight="1" x14ac:dyDescent="0.2">
      <c r="A6" s="16">
        <v>1</v>
      </c>
      <c r="B6" s="17" t="s">
        <v>6</v>
      </c>
      <c r="C6" s="18">
        <f>'Table No. 15'!C7</f>
        <v>4796361.8715878706</v>
      </c>
      <c r="D6" s="50">
        <v>1</v>
      </c>
      <c r="E6" s="49" t="s">
        <v>33</v>
      </c>
      <c r="F6" s="18">
        <f>'Table No. 15'!D7</f>
        <v>5226093.8101061378</v>
      </c>
      <c r="G6" s="18">
        <f>'Table No. 15'!E7</f>
        <v>6986396.5376336584</v>
      </c>
      <c r="H6" s="18">
        <f>'Table No. 15'!F7</f>
        <v>3587597.6801643325</v>
      </c>
      <c r="I6" s="31">
        <f>SUM(C6:H6)</f>
        <v>20596450.899491999</v>
      </c>
      <c r="J6" s="15"/>
      <c r="K6" s="645"/>
      <c r="L6" s="646"/>
      <c r="M6" s="646"/>
      <c r="N6" s="646"/>
      <c r="O6" s="646"/>
      <c r="P6" s="646"/>
      <c r="Q6" s="646"/>
      <c r="R6" s="646"/>
      <c r="S6" s="647"/>
      <c r="T6" s="15"/>
      <c r="U6" s="15"/>
    </row>
    <row r="7" spans="1:21" ht="20.100000000000001" customHeight="1" x14ac:dyDescent="0.2">
      <c r="A7" s="16">
        <v>2</v>
      </c>
      <c r="B7" s="17" t="s">
        <v>7</v>
      </c>
      <c r="C7" s="18">
        <f>'Table No. 15'!C8</f>
        <v>17838374.944205418</v>
      </c>
      <c r="D7" s="50">
        <v>2</v>
      </c>
      <c r="E7" s="49" t="s">
        <v>34</v>
      </c>
      <c r="F7" s="18">
        <f>'Table No. 15'!D8</f>
        <v>19790896.815813504</v>
      </c>
      <c r="G7" s="18">
        <f>'Table No. 15'!E8</f>
        <v>1890459.223739095</v>
      </c>
      <c r="H7" s="18">
        <f>'Table No. 15'!F8</f>
        <v>1991724.848283706</v>
      </c>
      <c r="I7" s="31">
        <f t="shared" ref="I7:I16" si="0">SUM(C7:H7)</f>
        <v>41511457.832041726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ht="20.100000000000001" customHeight="1" x14ac:dyDescent="0.2">
      <c r="A8" s="16">
        <v>3</v>
      </c>
      <c r="B8" s="17" t="s">
        <v>8</v>
      </c>
      <c r="C8" s="18">
        <f>'Table No. 15'!C9</f>
        <v>0</v>
      </c>
      <c r="D8" s="50">
        <v>3</v>
      </c>
      <c r="E8" s="49" t="s">
        <v>35</v>
      </c>
      <c r="F8" s="18">
        <f>'Table No. 15'!D9</f>
        <v>0</v>
      </c>
      <c r="G8" s="18">
        <f>'Table No. 15'!E9</f>
        <v>0</v>
      </c>
      <c r="H8" s="18">
        <f>'Table No. 15'!F9</f>
        <v>227842</v>
      </c>
      <c r="I8" s="31">
        <f t="shared" si="0"/>
        <v>227845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ht="20.100000000000001" customHeight="1" x14ac:dyDescent="0.2">
      <c r="A9" s="16">
        <v>4</v>
      </c>
      <c r="B9" s="17" t="s">
        <v>9</v>
      </c>
      <c r="C9" s="18">
        <f>'Table No. 15'!C10</f>
        <v>458593</v>
      </c>
      <c r="D9" s="50">
        <v>4</v>
      </c>
      <c r="E9" s="49" t="s">
        <v>36</v>
      </c>
      <c r="F9" s="18">
        <f>'Table No. 15'!D10</f>
        <v>1407501.2013697971</v>
      </c>
      <c r="G9" s="18">
        <f>'Table No. 15'!E10</f>
        <v>1569793.6366515877</v>
      </c>
      <c r="H9" s="18">
        <f>'Table No. 15'!F10</f>
        <v>824158.39480176405</v>
      </c>
      <c r="I9" s="31">
        <f t="shared" si="0"/>
        <v>4260050.2328231484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ht="20.100000000000001" customHeight="1" x14ac:dyDescent="0.2">
      <c r="A10" s="16">
        <v>5</v>
      </c>
      <c r="B10" s="17" t="s">
        <v>10</v>
      </c>
      <c r="C10" s="18">
        <f>'Table No. 15'!C11</f>
        <v>7626</v>
      </c>
      <c r="D10" s="50">
        <v>5</v>
      </c>
      <c r="E10" s="49" t="s">
        <v>37</v>
      </c>
      <c r="F10" s="18">
        <f>'Table No. 15'!D11</f>
        <v>16991</v>
      </c>
      <c r="G10" s="18">
        <f>'Table No. 15'!E11</f>
        <v>0</v>
      </c>
      <c r="H10" s="18">
        <f>'Table No. 15'!F11</f>
        <v>0</v>
      </c>
      <c r="I10" s="31">
        <f t="shared" si="0"/>
        <v>24622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ht="20.100000000000001" customHeight="1" x14ac:dyDescent="0.2">
      <c r="A11" s="16">
        <v>6</v>
      </c>
      <c r="B11" s="17" t="s">
        <v>11</v>
      </c>
      <c r="C11" s="18">
        <f>'Table No. 15'!C12</f>
        <v>0</v>
      </c>
      <c r="D11" s="50">
        <v>6</v>
      </c>
      <c r="E11" s="49" t="s">
        <v>38</v>
      </c>
      <c r="F11" s="18">
        <f>'Table No. 15'!D12</f>
        <v>0</v>
      </c>
      <c r="G11" s="18">
        <f>'Table No. 15'!E12</f>
        <v>0</v>
      </c>
      <c r="H11" s="18">
        <f>'Table No. 15'!F12</f>
        <v>32787595.5</v>
      </c>
      <c r="I11" s="31">
        <f t="shared" si="0"/>
        <v>32787601.5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ht="20.100000000000001" customHeight="1" x14ac:dyDescent="0.2">
      <c r="A12" s="16">
        <v>7</v>
      </c>
      <c r="B12" s="17" t="s">
        <v>173</v>
      </c>
      <c r="C12" s="18">
        <f>'Table No. 15'!C13</f>
        <v>3214521.0000000023</v>
      </c>
      <c r="D12" s="50">
        <v>7</v>
      </c>
      <c r="E12" s="49" t="s">
        <v>39</v>
      </c>
      <c r="F12" s="18">
        <f>'Table No. 15'!D13</f>
        <v>1987485.0000000002</v>
      </c>
      <c r="G12" s="18">
        <f>'Table No. 15'!E13</f>
        <v>1418413</v>
      </c>
      <c r="H12" s="18">
        <f>'Table No. 15'!F13</f>
        <v>298741</v>
      </c>
      <c r="I12" s="31">
        <f t="shared" si="0"/>
        <v>6919167.0000000028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ht="20.100000000000001" customHeight="1" x14ac:dyDescent="0.2">
      <c r="A13" s="16">
        <v>8</v>
      </c>
      <c r="B13" s="17" t="s">
        <v>31</v>
      </c>
      <c r="C13" s="18">
        <f>'Table No. 15'!C14</f>
        <v>2062073.972486699</v>
      </c>
      <c r="D13" s="50">
        <v>8</v>
      </c>
      <c r="E13" s="49" t="s">
        <v>40</v>
      </c>
      <c r="F13" s="18">
        <f>'Table No. 15'!D14</f>
        <v>2646495.2311134445</v>
      </c>
      <c r="G13" s="18">
        <f>'Table No. 15'!E14</f>
        <v>1517161.1861842261</v>
      </c>
      <c r="H13" s="18">
        <f>'Table No. 15'!F14</f>
        <v>811793.45394523907</v>
      </c>
      <c r="I13" s="31">
        <f t="shared" si="0"/>
        <v>7037531.8437296087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ht="20.100000000000001" customHeight="1" x14ac:dyDescent="0.2">
      <c r="A14" s="16">
        <v>9</v>
      </c>
      <c r="B14" s="17" t="s">
        <v>12</v>
      </c>
      <c r="C14" s="18">
        <f>'Table No. 15'!C15</f>
        <v>214150.71517682748</v>
      </c>
      <c r="D14" s="50">
        <v>9</v>
      </c>
      <c r="E14" s="49" t="s">
        <v>41</v>
      </c>
      <c r="F14" s="18">
        <f>'Table No. 15'!D15</f>
        <v>414162.28482317249</v>
      </c>
      <c r="G14" s="18">
        <f>'Table No. 15'!E15</f>
        <v>0</v>
      </c>
      <c r="H14" s="18">
        <f>'Table No. 15'!F15</f>
        <v>0</v>
      </c>
      <c r="I14" s="31">
        <f t="shared" si="0"/>
        <v>628322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ht="20.100000000000001" customHeight="1" x14ac:dyDescent="0.2">
      <c r="A15" s="16">
        <v>10</v>
      </c>
      <c r="B15" s="17" t="s">
        <v>13</v>
      </c>
      <c r="C15" s="18">
        <f>'Table No. 15'!C16</f>
        <v>651894</v>
      </c>
      <c r="D15" s="50">
        <v>10</v>
      </c>
      <c r="E15" s="49" t="s">
        <v>42</v>
      </c>
      <c r="F15" s="18">
        <f>'Table No. 15'!D16</f>
        <v>2403699.7956102332</v>
      </c>
      <c r="G15" s="18">
        <f>'Table No. 15'!E16</f>
        <v>874851</v>
      </c>
      <c r="H15" s="18">
        <f>'Table No. 15'!F16</f>
        <v>0</v>
      </c>
      <c r="I15" s="31">
        <f t="shared" si="0"/>
        <v>3930454.7956102332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s="5" customFormat="1" ht="20.100000000000001" customHeight="1" x14ac:dyDescent="0.2">
      <c r="A16" s="16">
        <v>11</v>
      </c>
      <c r="B16" s="17" t="s">
        <v>14</v>
      </c>
      <c r="C16" s="18">
        <f>'Table No. 15'!C17</f>
        <v>209067.40825552878</v>
      </c>
      <c r="D16" s="50">
        <v>11</v>
      </c>
      <c r="E16" s="49" t="s">
        <v>43</v>
      </c>
      <c r="F16" s="18">
        <f>'Table No. 15'!D17</f>
        <v>288000.79111527913</v>
      </c>
      <c r="G16" s="18">
        <f>'Table No. 15'!E17</f>
        <v>305248</v>
      </c>
      <c r="H16" s="18">
        <f>'Table No. 15'!F17</f>
        <v>0</v>
      </c>
      <c r="I16" s="31">
        <f t="shared" si="0"/>
        <v>802327.19937080797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</row>
    <row r="17" spans="1:21" s="5" customFormat="1" ht="20.100000000000001" customHeight="1" x14ac:dyDescent="0.2">
      <c r="A17" s="668" t="s">
        <v>15</v>
      </c>
      <c r="B17" s="668"/>
      <c r="C17" s="34">
        <f>SUM(C6:C16)</f>
        <v>29452662.911712352</v>
      </c>
      <c r="D17" s="599" t="s">
        <v>44</v>
      </c>
      <c r="E17" s="600"/>
      <c r="F17" s="34">
        <f>SUM(F6:F16)</f>
        <v>34181325.929951563</v>
      </c>
      <c r="G17" s="34">
        <f>SUM(G6:G16)</f>
        <v>14562322.584208565</v>
      </c>
      <c r="H17" s="34">
        <f>SUM(H6:H16)</f>
        <v>40529452.877195045</v>
      </c>
      <c r="I17" s="34">
        <f>SUM(I6:I16)</f>
        <v>118725830.30306752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s="5" customFormat="1" ht="24.7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</row>
    <row r="19" spans="1:21" s="5" customFormat="1" ht="21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</row>
    <row r="20" spans="1:21" s="5" customFormat="1" ht="21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</row>
    <row r="21" spans="1:21" s="5" customFormat="1" ht="21" customHeight="1" x14ac:dyDescent="0.2">
      <c r="A21"/>
      <c r="B21"/>
      <c r="C21"/>
      <c r="D21"/>
      <c r="E21"/>
      <c r="F21"/>
      <c r="G21"/>
      <c r="H21"/>
      <c r="I21"/>
    </row>
    <row r="22" spans="1:21" s="5" customFormat="1" ht="21" customHeight="1" x14ac:dyDescent="0.2">
      <c r="A22"/>
      <c r="B22"/>
      <c r="C22"/>
      <c r="D22"/>
      <c r="E22"/>
      <c r="F22"/>
      <c r="G22"/>
      <c r="H22"/>
      <c r="I22"/>
    </row>
    <row r="23" spans="1:21" s="5" customFormat="1" ht="21" customHeight="1" x14ac:dyDescent="0.2">
      <c r="A23"/>
      <c r="B23"/>
      <c r="C23"/>
      <c r="D23"/>
      <c r="E23"/>
      <c r="F23"/>
      <c r="G23"/>
      <c r="H23"/>
      <c r="I23"/>
    </row>
    <row r="24" spans="1:21" s="5" customFormat="1" ht="21" customHeight="1" x14ac:dyDescent="0.2">
      <c r="A24"/>
      <c r="B24"/>
      <c r="C24"/>
      <c r="D24"/>
      <c r="E24"/>
      <c r="F24"/>
      <c r="G24"/>
      <c r="H24"/>
      <c r="I24"/>
    </row>
    <row r="25" spans="1:21" s="5" customFormat="1" ht="21" customHeight="1" x14ac:dyDescent="0.2">
      <c r="A25"/>
      <c r="B25"/>
      <c r="C25"/>
      <c r="D25"/>
      <c r="E25"/>
      <c r="F25"/>
      <c r="G25"/>
      <c r="H25"/>
      <c r="I25"/>
    </row>
    <row r="26" spans="1:21" s="5" customFormat="1" ht="21" customHeight="1" x14ac:dyDescent="0.2">
      <c r="A26"/>
      <c r="B26"/>
      <c r="C26"/>
      <c r="D26"/>
      <c r="E26"/>
      <c r="F26"/>
      <c r="G26"/>
      <c r="H26"/>
      <c r="I26"/>
    </row>
    <row r="27" spans="1:21" s="5" customFormat="1" ht="21" customHeight="1" x14ac:dyDescent="0.2">
      <c r="A27"/>
      <c r="B27"/>
      <c r="C27"/>
      <c r="D27"/>
      <c r="E27"/>
      <c r="F27"/>
      <c r="G27"/>
      <c r="H27"/>
      <c r="I27"/>
    </row>
    <row r="28" spans="1:21" s="5" customFormat="1" ht="21" customHeight="1" x14ac:dyDescent="0.2">
      <c r="A28"/>
      <c r="B28"/>
      <c r="C28"/>
      <c r="D28"/>
      <c r="E28"/>
      <c r="F28"/>
      <c r="G28"/>
      <c r="H28"/>
      <c r="I28"/>
    </row>
    <row r="29" spans="1:21" s="5" customFormat="1" ht="28.5" customHeight="1" x14ac:dyDescent="0.2">
      <c r="A29"/>
      <c r="B29"/>
      <c r="C29"/>
      <c r="D29"/>
      <c r="E29"/>
      <c r="F29"/>
      <c r="G29"/>
      <c r="H29"/>
      <c r="I29"/>
    </row>
  </sheetData>
  <mergeCells count="9">
    <mergeCell ref="D17:E17"/>
    <mergeCell ref="K5:S6"/>
    <mergeCell ref="A17:B17"/>
    <mergeCell ref="B1:I1"/>
    <mergeCell ref="B2:I2"/>
    <mergeCell ref="B3:I3"/>
    <mergeCell ref="A5:B5"/>
    <mergeCell ref="M3:U3"/>
    <mergeCell ref="D5:E5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R25"/>
  <sheetViews>
    <sheetView zoomScale="87" zoomScaleNormal="87" workbookViewId="0">
      <selection activeCell="E5" sqref="E5:P5"/>
    </sheetView>
  </sheetViews>
  <sheetFormatPr defaultRowHeight="14.25" x14ac:dyDescent="0.2"/>
  <cols>
    <col min="1" max="1" width="2.875" bestFit="1" customWidth="1"/>
    <col min="2" max="2" width="40.375" bestFit="1" customWidth="1"/>
    <col min="3" max="3" width="10.125" customWidth="1"/>
    <col min="15" max="15" width="9" customWidth="1"/>
  </cols>
  <sheetData>
    <row r="1" spans="1:18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ht="44.25" customHeight="1" x14ac:dyDescent="0.2">
      <c r="A5" s="585" t="s">
        <v>377</v>
      </c>
      <c r="B5" s="586"/>
      <c r="C5" s="323" t="s">
        <v>419</v>
      </c>
      <c r="D5" s="15"/>
      <c r="E5" s="615" t="s">
        <v>533</v>
      </c>
      <c r="F5" s="616"/>
      <c r="G5" s="616"/>
      <c r="H5" s="616"/>
      <c r="I5" s="616"/>
      <c r="J5" s="616"/>
      <c r="K5" s="616"/>
      <c r="L5" s="616"/>
      <c r="M5" s="616"/>
      <c r="N5" s="616"/>
      <c r="O5" s="616"/>
      <c r="P5" s="617"/>
      <c r="Q5" s="15"/>
      <c r="R5" s="15"/>
    </row>
    <row r="6" spans="1:18" ht="21.75" x14ac:dyDescent="0.2">
      <c r="A6" s="322">
        <v>1</v>
      </c>
      <c r="B6" s="321" t="s">
        <v>361</v>
      </c>
      <c r="C6" s="325">
        <v>9132904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1.75" x14ac:dyDescent="0.2">
      <c r="A7" s="322">
        <v>2</v>
      </c>
      <c r="B7" s="321" t="s">
        <v>362</v>
      </c>
      <c r="C7" s="325">
        <v>23152766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ht="21.75" x14ac:dyDescent="0.2">
      <c r="A8" s="322">
        <v>3</v>
      </c>
      <c r="B8" s="321" t="s">
        <v>363</v>
      </c>
      <c r="C8" s="325">
        <v>135508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ht="21.75" x14ac:dyDescent="0.2">
      <c r="A9" s="322">
        <v>4</v>
      </c>
      <c r="B9" s="321" t="s">
        <v>364</v>
      </c>
      <c r="C9" s="325">
        <v>2303433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21.75" x14ac:dyDescent="0.2">
      <c r="A10" s="322">
        <v>5</v>
      </c>
      <c r="B10" s="321" t="s">
        <v>365</v>
      </c>
      <c r="C10" s="325">
        <v>8493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ht="21.75" x14ac:dyDescent="0.2">
      <c r="A11" s="322">
        <v>6</v>
      </c>
      <c r="B11" s="321" t="s">
        <v>366</v>
      </c>
      <c r="C11" s="325">
        <v>15166565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21.75" x14ac:dyDescent="0.2">
      <c r="A12" s="322">
        <v>7</v>
      </c>
      <c r="B12" s="321" t="s">
        <v>367</v>
      </c>
      <c r="C12" s="325">
        <v>2778640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ht="21.75" x14ac:dyDescent="0.2">
      <c r="A13" s="322">
        <v>8</v>
      </c>
      <c r="B13" s="321" t="s">
        <v>368</v>
      </c>
      <c r="C13" s="325">
        <v>4201485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ht="21.75" x14ac:dyDescent="0.2">
      <c r="A14" s="322">
        <v>9</v>
      </c>
      <c r="B14" s="321" t="s">
        <v>369</v>
      </c>
      <c r="C14" s="325">
        <v>393816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ht="21.75" x14ac:dyDescent="0.2">
      <c r="A15" s="322">
        <v>10</v>
      </c>
      <c r="B15" s="321" t="s">
        <v>370</v>
      </c>
      <c r="C15" s="325">
        <v>949501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ht="21.75" x14ac:dyDescent="0.2">
      <c r="A16" s="322">
        <v>11</v>
      </c>
      <c r="B16" s="321" t="s">
        <v>371</v>
      </c>
      <c r="C16" s="325">
        <v>314312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ht="21.75" customHeight="1" x14ac:dyDescent="0.2">
      <c r="A17" s="587" t="s">
        <v>375</v>
      </c>
      <c r="B17" s="588"/>
      <c r="C17" s="324">
        <v>58537423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</sheetData>
  <mergeCells count="3">
    <mergeCell ref="A5:B5"/>
    <mergeCell ref="A17:B17"/>
    <mergeCell ref="E5:P5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T19"/>
  <sheetViews>
    <sheetView zoomScale="77" zoomScaleNormal="77" workbookViewId="0">
      <selection activeCell="K5" sqref="K5:T6"/>
    </sheetView>
  </sheetViews>
  <sheetFormatPr defaultRowHeight="14.25" x14ac:dyDescent="0.2"/>
  <cols>
    <col min="1" max="1" width="2.75" bestFit="1" customWidth="1"/>
    <col min="2" max="2" width="15.375" bestFit="1" customWidth="1"/>
    <col min="3" max="7" width="9.625" customWidth="1"/>
    <col min="8" max="8" width="25.625" customWidth="1"/>
    <col min="9" max="9" width="4.625" customWidth="1"/>
  </cols>
  <sheetData>
    <row r="1" spans="1:20" ht="23.25" x14ac:dyDescent="0.2">
      <c r="C1" s="584"/>
      <c r="D1" s="584"/>
      <c r="E1" s="584"/>
      <c r="F1" s="584"/>
      <c r="G1" s="584"/>
      <c r="H1" s="584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23.25" x14ac:dyDescent="0.2">
      <c r="C2" s="584"/>
      <c r="D2" s="584"/>
      <c r="E2" s="584"/>
      <c r="F2" s="584"/>
      <c r="G2" s="584"/>
      <c r="H2" s="584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ht="23.25" x14ac:dyDescent="0.2">
      <c r="C3" s="584"/>
      <c r="D3" s="584"/>
      <c r="E3" s="584"/>
      <c r="F3" s="584"/>
      <c r="G3" s="584"/>
      <c r="H3" s="584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x14ac:dyDescent="0.2"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20.100000000000001" customHeight="1" x14ac:dyDescent="0.2">
      <c r="A5" s="611" t="s">
        <v>32</v>
      </c>
      <c r="B5" s="612"/>
      <c r="C5" s="305" t="s">
        <v>372</v>
      </c>
      <c r="D5" s="305" t="s">
        <v>378</v>
      </c>
      <c r="E5" s="305" t="s">
        <v>373</v>
      </c>
      <c r="F5" s="305" t="s">
        <v>374</v>
      </c>
      <c r="G5" s="248" t="s">
        <v>44</v>
      </c>
      <c r="H5" s="585" t="s">
        <v>0</v>
      </c>
      <c r="I5" s="586"/>
      <c r="J5" s="15"/>
      <c r="K5" s="672" t="s">
        <v>532</v>
      </c>
      <c r="L5" s="673"/>
      <c r="M5" s="673"/>
      <c r="N5" s="673"/>
      <c r="O5" s="673"/>
      <c r="P5" s="673"/>
      <c r="Q5" s="673"/>
      <c r="R5" s="673"/>
      <c r="S5" s="673"/>
      <c r="T5" s="674"/>
    </row>
    <row r="6" spans="1:20" ht="20.100000000000001" customHeight="1" x14ac:dyDescent="0.2">
      <c r="A6" s="284">
        <v>1</v>
      </c>
      <c r="B6" s="283" t="s">
        <v>33</v>
      </c>
      <c r="C6" s="281">
        <f>'Table No. 14'!C7</f>
        <v>2358653</v>
      </c>
      <c r="D6" s="281">
        <f>'Table No. 14'!D7</f>
        <v>2054252</v>
      </c>
      <c r="E6" s="281">
        <f>'Table No. 14'!E7</f>
        <v>2984751</v>
      </c>
      <c r="F6" s="281">
        <f>'Table No. 14'!F7</f>
        <v>1735248</v>
      </c>
      <c r="G6" s="282">
        <f>SUM(C6:F6)</f>
        <v>9132904</v>
      </c>
      <c r="H6" s="370" t="s">
        <v>6</v>
      </c>
      <c r="I6" s="369">
        <v>1</v>
      </c>
      <c r="J6" s="15"/>
      <c r="K6" s="675"/>
      <c r="L6" s="676"/>
      <c r="M6" s="676"/>
      <c r="N6" s="676"/>
      <c r="O6" s="676"/>
      <c r="P6" s="676"/>
      <c r="Q6" s="676"/>
      <c r="R6" s="676"/>
      <c r="S6" s="676"/>
      <c r="T6" s="677"/>
    </row>
    <row r="7" spans="1:20" ht="20.100000000000001" customHeight="1" x14ac:dyDescent="0.2">
      <c r="A7" s="284">
        <v>2</v>
      </c>
      <c r="B7" s="283" t="s">
        <v>34</v>
      </c>
      <c r="C7" s="281">
        <f>'Table No. 14'!C8</f>
        <v>10845231</v>
      </c>
      <c r="D7" s="281">
        <f>'Table No. 14'!D8</f>
        <v>10187548</v>
      </c>
      <c r="E7" s="281">
        <f>'Table No. 14'!E8</f>
        <v>1125144</v>
      </c>
      <c r="F7" s="281">
        <f>'Table No. 14'!F8</f>
        <v>994843</v>
      </c>
      <c r="G7" s="282">
        <f t="shared" ref="G7:G16" si="0">SUM(C7:F7)</f>
        <v>23152766</v>
      </c>
      <c r="H7" s="370" t="s">
        <v>7</v>
      </c>
      <c r="I7" s="369">
        <v>2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0.100000000000001" customHeight="1" x14ac:dyDescent="0.2">
      <c r="A8" s="284">
        <v>3</v>
      </c>
      <c r="B8" s="283" t="s">
        <v>35</v>
      </c>
      <c r="C8" s="281">
        <f>'Table No. 14'!C9</f>
        <v>0</v>
      </c>
      <c r="D8" s="281">
        <f>'Table No. 14'!D9</f>
        <v>0</v>
      </c>
      <c r="E8" s="281">
        <f>'Table No. 14'!E9</f>
        <v>0</v>
      </c>
      <c r="F8" s="281">
        <f>'Table No. 14'!F9</f>
        <v>135508</v>
      </c>
      <c r="G8" s="282">
        <f t="shared" si="0"/>
        <v>135508</v>
      </c>
      <c r="H8" s="370" t="s">
        <v>8</v>
      </c>
      <c r="I8" s="369">
        <v>3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0.100000000000001" customHeight="1" x14ac:dyDescent="0.2">
      <c r="A9" s="284">
        <v>4</v>
      </c>
      <c r="B9" s="283" t="s">
        <v>36</v>
      </c>
      <c r="C9" s="281">
        <f>'Table No. 14'!C10</f>
        <v>229178</v>
      </c>
      <c r="D9" s="281">
        <f>'Table No. 14'!D10</f>
        <v>748574</v>
      </c>
      <c r="E9" s="281">
        <f>'Table No. 14'!E10</f>
        <v>874145</v>
      </c>
      <c r="F9" s="281">
        <f>'Table No. 14'!F10</f>
        <v>451536</v>
      </c>
      <c r="G9" s="282">
        <f t="shared" si="0"/>
        <v>2303433</v>
      </c>
      <c r="H9" s="370" t="s">
        <v>9</v>
      </c>
      <c r="I9" s="369">
        <v>4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0" ht="20.100000000000001" customHeight="1" x14ac:dyDescent="0.2">
      <c r="A10" s="284">
        <v>5</v>
      </c>
      <c r="B10" s="283" t="s">
        <v>37</v>
      </c>
      <c r="C10" s="281">
        <f>'Table No. 14'!C11</f>
        <v>2044</v>
      </c>
      <c r="D10" s="281">
        <f>'Table No. 14'!D11</f>
        <v>6449</v>
      </c>
      <c r="E10" s="281">
        <f>'Table No. 14'!E11</f>
        <v>0</v>
      </c>
      <c r="F10" s="281">
        <f>'Table No. 14'!F11</f>
        <v>0</v>
      </c>
      <c r="G10" s="282">
        <f t="shared" si="0"/>
        <v>8493</v>
      </c>
      <c r="H10" s="370" t="s">
        <v>10</v>
      </c>
      <c r="I10" s="369">
        <v>5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 ht="20.100000000000001" customHeight="1" x14ac:dyDescent="0.2">
      <c r="A11" s="284">
        <v>6</v>
      </c>
      <c r="B11" s="283" t="s">
        <v>38</v>
      </c>
      <c r="C11" s="281">
        <f>'Table No. 14'!C12</f>
        <v>0</v>
      </c>
      <c r="D11" s="281">
        <f>'Table No. 14'!D12</f>
        <v>0</v>
      </c>
      <c r="E11" s="281">
        <f>'Table No. 14'!E12</f>
        <v>0</v>
      </c>
      <c r="F11" s="281">
        <f>'Table No. 14'!F12</f>
        <v>15166565</v>
      </c>
      <c r="G11" s="282">
        <f t="shared" si="0"/>
        <v>15166565</v>
      </c>
      <c r="H11" s="370" t="s">
        <v>11</v>
      </c>
      <c r="I11" s="369">
        <v>6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0" ht="20.100000000000001" customHeight="1" x14ac:dyDescent="0.2">
      <c r="A12" s="284">
        <v>7</v>
      </c>
      <c r="B12" s="283" t="s">
        <v>39</v>
      </c>
      <c r="C12" s="281">
        <f>'Table No. 14'!C13</f>
        <v>1398742</v>
      </c>
      <c r="D12" s="281">
        <f>'Table No. 14'!D13</f>
        <v>761868</v>
      </c>
      <c r="E12" s="281">
        <f>'Table No. 14'!E13</f>
        <v>518002</v>
      </c>
      <c r="F12" s="281">
        <f>'Table No. 14'!F13</f>
        <v>100028</v>
      </c>
      <c r="G12" s="282">
        <f t="shared" si="0"/>
        <v>2778640</v>
      </c>
      <c r="H12" s="370" t="s">
        <v>173</v>
      </c>
      <c r="I12" s="369">
        <v>7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0" ht="20.100000000000001" customHeight="1" x14ac:dyDescent="0.2">
      <c r="A13" s="284">
        <v>8</v>
      </c>
      <c r="B13" s="283" t="s">
        <v>40</v>
      </c>
      <c r="C13" s="281">
        <f>'Table No. 14'!C14</f>
        <v>1205157</v>
      </c>
      <c r="D13" s="281">
        <f>'Table No. 14'!D14</f>
        <v>1774896</v>
      </c>
      <c r="E13" s="281">
        <f>'Table No. 14'!E14</f>
        <v>779854</v>
      </c>
      <c r="F13" s="281">
        <f>'Table No. 14'!F14</f>
        <v>441578</v>
      </c>
      <c r="G13" s="282">
        <f t="shared" si="0"/>
        <v>4201485</v>
      </c>
      <c r="H13" s="370" t="s">
        <v>31</v>
      </c>
      <c r="I13" s="369">
        <v>8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 ht="20.100000000000001" customHeight="1" x14ac:dyDescent="0.2">
      <c r="A14" s="284">
        <v>9</v>
      </c>
      <c r="B14" s="283" t="s">
        <v>41</v>
      </c>
      <c r="C14" s="281">
        <f>'Table No. 14'!C15</f>
        <v>109693</v>
      </c>
      <c r="D14" s="281">
        <f>'Table No. 14'!D15</f>
        <v>284123</v>
      </c>
      <c r="E14" s="281">
        <f>'Table No. 14'!E15</f>
        <v>0</v>
      </c>
      <c r="F14" s="281">
        <f>'Table No. 14'!F15</f>
        <v>0</v>
      </c>
      <c r="G14" s="282">
        <f t="shared" si="0"/>
        <v>393816</v>
      </c>
      <c r="H14" s="370" t="s">
        <v>12</v>
      </c>
      <c r="I14" s="369">
        <v>9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ht="20.100000000000001" customHeight="1" x14ac:dyDescent="0.2">
      <c r="A15" s="284">
        <v>10</v>
      </c>
      <c r="B15" s="283" t="s">
        <v>42</v>
      </c>
      <c r="C15" s="281">
        <f>'Table No. 14'!C16</f>
        <v>150008</v>
      </c>
      <c r="D15" s="281">
        <f>'Table No. 14'!D16</f>
        <v>499481</v>
      </c>
      <c r="E15" s="281">
        <f>'Table No. 14'!E16</f>
        <v>300012</v>
      </c>
      <c r="F15" s="281">
        <f>'Table No. 14'!F16</f>
        <v>0</v>
      </c>
      <c r="G15" s="282">
        <f t="shared" si="0"/>
        <v>949501</v>
      </c>
      <c r="H15" s="370" t="s">
        <v>13</v>
      </c>
      <c r="I15" s="369">
        <v>10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 ht="20.100000000000001" customHeight="1" x14ac:dyDescent="0.2">
      <c r="A16" s="284">
        <v>11</v>
      </c>
      <c r="B16" s="283" t="s">
        <v>43</v>
      </c>
      <c r="C16" s="281">
        <f>'Table No. 14'!C17</f>
        <v>91249</v>
      </c>
      <c r="D16" s="281">
        <f>'Table No. 14'!D17</f>
        <v>102952</v>
      </c>
      <c r="E16" s="281">
        <f>'Table No. 14'!E17</f>
        <v>120111</v>
      </c>
      <c r="F16" s="281">
        <f>'Table No. 14'!F17</f>
        <v>0</v>
      </c>
      <c r="G16" s="282">
        <f t="shared" si="0"/>
        <v>314312</v>
      </c>
      <c r="H16" s="370" t="s">
        <v>14</v>
      </c>
      <c r="I16" s="369">
        <v>11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 ht="20.100000000000001" customHeight="1" x14ac:dyDescent="0.2">
      <c r="A17" s="371"/>
      <c r="B17" s="371" t="s">
        <v>44</v>
      </c>
      <c r="C17" s="34">
        <f>SUM(C6:C16)</f>
        <v>16389955</v>
      </c>
      <c r="D17" s="34">
        <f>SUM(D6:D16)</f>
        <v>16420143</v>
      </c>
      <c r="E17" s="34">
        <f>SUM(E6:E16)</f>
        <v>6702019</v>
      </c>
      <c r="F17" s="34">
        <f>SUM(F6:F16)</f>
        <v>19025306</v>
      </c>
      <c r="G17" s="34">
        <f>SUM(G6:G16)</f>
        <v>58537423</v>
      </c>
      <c r="H17" s="372"/>
      <c r="I17" s="372" t="s">
        <v>15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x14ac:dyDescent="0.2"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x14ac:dyDescent="0.2"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</sheetData>
  <mergeCells count="6">
    <mergeCell ref="A5:B5"/>
    <mergeCell ref="H5:I5"/>
    <mergeCell ref="K5:T6"/>
    <mergeCell ref="C1:H1"/>
    <mergeCell ref="C2:H2"/>
    <mergeCell ref="C3:H3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T35"/>
  <sheetViews>
    <sheetView zoomScale="75" zoomScaleNormal="75" workbookViewId="0">
      <selection activeCell="P6" sqref="A6:P7"/>
    </sheetView>
  </sheetViews>
  <sheetFormatPr defaultRowHeight="14.25" x14ac:dyDescent="0.2"/>
  <cols>
    <col min="1" max="1" width="4.125" customWidth="1"/>
    <col min="2" max="2" width="22.5" customWidth="1"/>
    <col min="3" max="3" width="6.25" bestFit="1" customWidth="1"/>
    <col min="4" max="15" width="7.625" customWidth="1"/>
    <col min="16" max="16" width="15.25" bestFit="1" customWidth="1"/>
    <col min="17" max="17" width="2" bestFit="1" customWidth="1"/>
  </cols>
  <sheetData>
    <row r="1" spans="1:20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21.75" x14ac:dyDescent="0.2">
      <c r="A2" s="686"/>
      <c r="B2" s="686"/>
      <c r="C2" s="53"/>
      <c r="D2" s="53"/>
      <c r="E2" s="15"/>
      <c r="F2" s="15"/>
      <c r="G2" s="15"/>
      <c r="H2" s="15"/>
      <c r="I2" s="15"/>
      <c r="J2" s="15"/>
      <c r="K2" s="15"/>
      <c r="L2" s="15"/>
      <c r="M2" s="15"/>
      <c r="N2" s="54"/>
      <c r="O2" s="54"/>
      <c r="P2" s="15"/>
      <c r="Q2" s="15"/>
      <c r="R2" s="15"/>
      <c r="S2" s="15"/>
      <c r="T2" s="15"/>
    </row>
    <row r="3" spans="1:20" ht="21.75" x14ac:dyDescent="0.2">
      <c r="A3" s="55"/>
      <c r="B3" s="687"/>
      <c r="C3" s="687"/>
      <c r="D3" s="687"/>
      <c r="E3" s="687"/>
      <c r="F3" s="56"/>
      <c r="G3" s="56"/>
      <c r="H3" s="56"/>
      <c r="I3" s="56"/>
      <c r="J3" s="56"/>
      <c r="K3" s="56"/>
      <c r="L3" s="56"/>
      <c r="M3" s="688"/>
      <c r="N3" s="688"/>
      <c r="O3" s="688"/>
      <c r="P3" s="15"/>
      <c r="Q3" s="15"/>
      <c r="R3" s="15"/>
      <c r="S3" s="15"/>
      <c r="T3" s="15"/>
    </row>
    <row r="4" spans="1:20" ht="37.5" x14ac:dyDescent="0.2">
      <c r="A4" s="680" t="s">
        <v>47</v>
      </c>
      <c r="B4" s="681"/>
      <c r="C4" s="57" t="s">
        <v>48</v>
      </c>
      <c r="D4" s="57" t="s">
        <v>49</v>
      </c>
      <c r="E4" s="57" t="s">
        <v>50</v>
      </c>
      <c r="F4" s="57" t="s">
        <v>51</v>
      </c>
      <c r="G4" s="57" t="s">
        <v>52</v>
      </c>
      <c r="H4" s="57" t="s">
        <v>53</v>
      </c>
      <c r="I4" s="57" t="s">
        <v>54</v>
      </c>
      <c r="J4" s="57" t="s">
        <v>55</v>
      </c>
      <c r="K4" s="57" t="s">
        <v>56</v>
      </c>
      <c r="L4" s="57" t="s">
        <v>57</v>
      </c>
      <c r="M4" s="57" t="s">
        <v>58</v>
      </c>
      <c r="N4" s="57" t="s">
        <v>59</v>
      </c>
      <c r="O4" s="57" t="s">
        <v>60</v>
      </c>
      <c r="P4" s="680" t="s">
        <v>420</v>
      </c>
      <c r="Q4" s="681"/>
      <c r="R4" s="15"/>
      <c r="S4" s="15"/>
      <c r="T4" s="15"/>
    </row>
    <row r="5" spans="1:20" ht="18.75" x14ac:dyDescent="0.2">
      <c r="A5" s="689"/>
      <c r="B5" s="690"/>
      <c r="C5" s="57" t="s">
        <v>62</v>
      </c>
      <c r="D5" s="57" t="s">
        <v>63</v>
      </c>
      <c r="E5" s="57" t="s">
        <v>64</v>
      </c>
      <c r="F5" s="57" t="s">
        <v>65</v>
      </c>
      <c r="G5" s="57" t="s">
        <v>66</v>
      </c>
      <c r="H5" s="57" t="s">
        <v>67</v>
      </c>
      <c r="I5" s="57" t="s">
        <v>68</v>
      </c>
      <c r="J5" s="57" t="s">
        <v>69</v>
      </c>
      <c r="K5" s="57" t="s">
        <v>70</v>
      </c>
      <c r="L5" s="58" t="s">
        <v>71</v>
      </c>
      <c r="M5" s="58" t="s">
        <v>72</v>
      </c>
      <c r="N5" s="58" t="s">
        <v>73</v>
      </c>
      <c r="O5" s="59" t="s">
        <v>74</v>
      </c>
      <c r="P5" s="682"/>
      <c r="Q5" s="683"/>
      <c r="R5" s="15"/>
      <c r="S5" s="15"/>
      <c r="T5" s="15"/>
    </row>
    <row r="6" spans="1:20" ht="18.75" x14ac:dyDescent="0.2">
      <c r="A6" s="62">
        <v>1</v>
      </c>
      <c r="B6" s="62" t="s">
        <v>75</v>
      </c>
      <c r="C6" s="285">
        <f>'Table No. 18'!C6</f>
        <v>0.48101603962249234</v>
      </c>
      <c r="D6" s="285">
        <f>'Table No. 18'!D6</f>
        <v>0.47811757636078533</v>
      </c>
      <c r="E6" s="285">
        <f>'Table No. 18'!E6</f>
        <v>0.49017139883270311</v>
      </c>
      <c r="F6" s="285">
        <f>'Table No. 18'!F6</f>
        <v>0.51184385905389684</v>
      </c>
      <c r="G6" s="285">
        <f>'Table No. 18'!G6</f>
        <v>0.51034695208871927</v>
      </c>
      <c r="H6" s="285">
        <f>'Table No. 18'!H6</f>
        <v>0.52294151050539461</v>
      </c>
      <c r="I6" s="285">
        <f>'Table No. 18'!I6</f>
        <v>0.52600571398150942</v>
      </c>
      <c r="J6" s="285">
        <f>'Table No. 18'!J6</f>
        <v>0.52637517338467588</v>
      </c>
      <c r="K6" s="285">
        <f>'Table No. 18'!K6</f>
        <v>0.508650157783752</v>
      </c>
      <c r="L6" s="285">
        <f>'Table No. 18'!L6</f>
        <v>0.49350764962838745</v>
      </c>
      <c r="M6" s="285">
        <f>'Table No. 18'!M6</f>
        <v>0.48598953810713147</v>
      </c>
      <c r="N6" s="285">
        <f>'Table No. 18'!N6</f>
        <v>0.45053980985802017</v>
      </c>
      <c r="O6" s="285">
        <f>'Table No. 18'!O6</f>
        <v>0.49888494656807703</v>
      </c>
      <c r="P6" s="328" t="s">
        <v>421</v>
      </c>
      <c r="Q6" s="266">
        <v>1</v>
      </c>
      <c r="R6" s="15"/>
      <c r="S6" s="15"/>
      <c r="T6" s="15"/>
    </row>
    <row r="7" spans="1:20" ht="18.75" x14ac:dyDescent="0.2">
      <c r="A7" s="62">
        <v>2</v>
      </c>
      <c r="B7" s="62" t="s">
        <v>77</v>
      </c>
      <c r="C7" s="285">
        <f>'Table No. 18'!C7</f>
        <v>0.47962155143331797</v>
      </c>
      <c r="D7" s="285">
        <f>'Table No. 18'!D7</f>
        <v>0.48877129954932436</v>
      </c>
      <c r="E7" s="285">
        <f>'Table No. 18'!E7</f>
        <v>0.49858059122936926</v>
      </c>
      <c r="F7" s="285">
        <f>'Table No. 18'!F7</f>
        <v>0.52768447277109909</v>
      </c>
      <c r="G7" s="285">
        <f>'Table No. 18'!G7</f>
        <v>0.53549706901407179</v>
      </c>
      <c r="H7" s="285">
        <f>'Table No. 18'!H7</f>
        <v>0.54640266914504243</v>
      </c>
      <c r="I7" s="285">
        <f>'Table No. 18'!I7</f>
        <v>0.5596393695323405</v>
      </c>
      <c r="J7" s="285">
        <f>'Table No. 18'!J7</f>
        <v>0.55586533055527998</v>
      </c>
      <c r="K7" s="285">
        <f>'Table No. 18'!K7</f>
        <v>0.56405870546649883</v>
      </c>
      <c r="L7" s="285">
        <f>'Table No. 18'!L7</f>
        <v>0.53110704531328168</v>
      </c>
      <c r="M7" s="285">
        <f>'Table No. 18'!M7</f>
        <v>0.48301830873733487</v>
      </c>
      <c r="N7" s="285">
        <f>'Table No. 18'!N7</f>
        <v>0.48181065494355541</v>
      </c>
      <c r="O7" s="285">
        <f>'Table No. 18'!O7</f>
        <v>0.52103714189910943</v>
      </c>
      <c r="P7" s="328" t="s">
        <v>422</v>
      </c>
      <c r="Q7" s="327">
        <v>2</v>
      </c>
      <c r="R7" s="15"/>
      <c r="S7" s="15"/>
      <c r="T7" s="15"/>
    </row>
    <row r="8" spans="1:20" ht="18.75" x14ac:dyDescent="0.2">
      <c r="A8" s="685" t="s">
        <v>79</v>
      </c>
      <c r="B8" s="685"/>
      <c r="C8" s="289">
        <f>'Table No. 18'!C8</f>
        <v>0.48004618705480517</v>
      </c>
      <c r="D8" s="289">
        <f>'Table No. 18'!D8</f>
        <v>0.48552729668652128</v>
      </c>
      <c r="E8" s="289">
        <f>'Table No. 18'!E8</f>
        <v>0.4960202628612253</v>
      </c>
      <c r="F8" s="289">
        <f>'Table No. 18'!F8</f>
        <v>0.52286197270385648</v>
      </c>
      <c r="G8" s="289">
        <f>'Table No. 18'!G8</f>
        <v>0.52782427672636101</v>
      </c>
      <c r="H8" s="289">
        <f>'Table No. 18'!H8</f>
        <v>0.53914664999192297</v>
      </c>
      <c r="I8" s="289">
        <f>'Table No. 18'!I8</f>
        <v>0.5492371299989024</v>
      </c>
      <c r="J8" s="289">
        <f>'Table No. 18'!J8</f>
        <v>0.54675123349475252</v>
      </c>
      <c r="K8" s="289">
        <f>'Table No. 18'!K8</f>
        <v>0.54698729858752715</v>
      </c>
      <c r="L8" s="289">
        <f>'Table No. 18'!L8</f>
        <v>0.51951311331409211</v>
      </c>
      <c r="M8" s="289">
        <f>'Table No. 18'!M8</f>
        <v>0.48393103163799861</v>
      </c>
      <c r="N8" s="289">
        <f>'Table No. 18'!N8</f>
        <v>0.47219853711655813</v>
      </c>
      <c r="O8" s="289">
        <f>'Table No. 18'!O8</f>
        <v>0.51424061225318263</v>
      </c>
      <c r="P8" s="678" t="s">
        <v>80</v>
      </c>
      <c r="Q8" s="679"/>
      <c r="R8" s="15"/>
      <c r="S8" s="15"/>
      <c r="T8" s="15"/>
    </row>
    <row r="9" spans="1:20" x14ac:dyDescent="0.2">
      <c r="A9" s="15"/>
      <c r="B9" s="15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15"/>
      <c r="Q9" s="15"/>
      <c r="R9" s="15"/>
      <c r="S9" s="15"/>
      <c r="T9" s="15"/>
    </row>
    <row r="10" spans="1:20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0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0" x14ac:dyDescent="0.2">
      <c r="A13" s="15"/>
      <c r="B13" s="15"/>
      <c r="C13" s="15"/>
      <c r="D13" s="15"/>
      <c r="E13" s="15"/>
      <c r="F13" s="15"/>
      <c r="G13" s="15"/>
      <c r="H13" s="601" t="s">
        <v>531</v>
      </c>
      <c r="I13" s="684"/>
      <c r="J13" s="684"/>
      <c r="K13" s="684"/>
      <c r="L13" s="684"/>
      <c r="M13" s="684"/>
      <c r="N13" s="684"/>
      <c r="O13" s="684"/>
      <c r="P13" s="15"/>
      <c r="Q13" s="15"/>
      <c r="R13" s="15"/>
      <c r="S13" s="15"/>
      <c r="T13" s="15"/>
    </row>
    <row r="14" spans="1:20" x14ac:dyDescent="0.2">
      <c r="A14" s="15"/>
      <c r="B14" s="15"/>
      <c r="C14" s="15"/>
      <c r="D14" s="15"/>
      <c r="E14" s="15"/>
      <c r="F14" s="15"/>
      <c r="G14" s="15"/>
      <c r="H14" s="684"/>
      <c r="I14" s="684"/>
      <c r="J14" s="684"/>
      <c r="K14" s="684"/>
      <c r="L14" s="684"/>
      <c r="M14" s="684"/>
      <c r="N14" s="684"/>
      <c r="O14" s="684"/>
      <c r="P14" s="15"/>
      <c r="Q14" s="15"/>
      <c r="R14" s="15"/>
      <c r="S14" s="15"/>
      <c r="T14" s="15"/>
    </row>
    <row r="15" spans="1:20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0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0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</sheetData>
  <mergeCells count="8">
    <mergeCell ref="P8:Q8"/>
    <mergeCell ref="P4:Q5"/>
    <mergeCell ref="H13:O14"/>
    <mergeCell ref="A8:B8"/>
    <mergeCell ref="A2:B2"/>
    <mergeCell ref="B3:E3"/>
    <mergeCell ref="M3:O3"/>
    <mergeCell ref="A4:B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0"/>
  <sheetViews>
    <sheetView workbookViewId="0">
      <selection activeCell="A18" sqref="A18:I18"/>
    </sheetView>
  </sheetViews>
  <sheetFormatPr defaultRowHeight="14.25" x14ac:dyDescent="0.2"/>
  <cols>
    <col min="1" max="1" width="4.625" style="111" customWidth="1"/>
    <col min="2" max="2" width="25.625" customWidth="1"/>
    <col min="3" max="7" width="18.125" customWidth="1"/>
    <col min="8" max="8" width="25.625" customWidth="1"/>
    <col min="9" max="9" width="4.625" style="111" customWidth="1"/>
  </cols>
  <sheetData>
    <row r="1" spans="1:11" s="114" customFormat="1" ht="20.100000000000001" customHeight="1" x14ac:dyDescent="0.4">
      <c r="A1" s="408" t="s">
        <v>19</v>
      </c>
      <c r="B1" s="409"/>
      <c r="C1" s="409"/>
      <c r="D1" s="409"/>
      <c r="E1" s="410"/>
      <c r="F1" s="405" t="s">
        <v>226</v>
      </c>
      <c r="G1" s="406"/>
      <c r="H1" s="406"/>
      <c r="I1" s="407"/>
      <c r="J1" s="122"/>
      <c r="K1" s="122"/>
    </row>
    <row r="2" spans="1:11" ht="20.100000000000001" customHeight="1" x14ac:dyDescent="0.45">
      <c r="A2" s="402" t="s">
        <v>124</v>
      </c>
      <c r="B2" s="403"/>
      <c r="C2" s="403"/>
      <c r="D2" s="403"/>
      <c r="E2" s="403"/>
      <c r="F2" s="403"/>
      <c r="G2" s="403"/>
      <c r="H2" s="403"/>
      <c r="I2" s="404"/>
      <c r="J2" s="77"/>
      <c r="K2" s="77"/>
    </row>
    <row r="3" spans="1:11" ht="20.100000000000001" customHeight="1" x14ac:dyDescent="0.45">
      <c r="A3" s="418" t="s">
        <v>227</v>
      </c>
      <c r="B3" s="419"/>
      <c r="C3" s="419"/>
      <c r="D3" s="419"/>
      <c r="E3" s="419"/>
      <c r="F3" s="419"/>
      <c r="G3" s="419"/>
      <c r="H3" s="419"/>
      <c r="I3" s="420"/>
      <c r="J3" s="77"/>
      <c r="K3" s="77"/>
    </row>
    <row r="4" spans="1:11" ht="20.100000000000001" customHeight="1" x14ac:dyDescent="0.45">
      <c r="A4" s="385" t="s">
        <v>0</v>
      </c>
      <c r="B4" s="386"/>
      <c r="C4" s="104" t="s">
        <v>1</v>
      </c>
      <c r="D4" s="104" t="s">
        <v>2</v>
      </c>
      <c r="E4" s="104" t="s">
        <v>3</v>
      </c>
      <c r="F4" s="104" t="s">
        <v>4</v>
      </c>
      <c r="G4" s="104" t="s">
        <v>5</v>
      </c>
      <c r="H4" s="389" t="s">
        <v>32</v>
      </c>
      <c r="I4" s="390"/>
      <c r="J4" s="77"/>
      <c r="K4" s="77"/>
    </row>
    <row r="5" spans="1:11" ht="20.100000000000001" customHeight="1" x14ac:dyDescent="0.45">
      <c r="A5" s="387"/>
      <c r="B5" s="388"/>
      <c r="C5" s="104" t="s">
        <v>217</v>
      </c>
      <c r="D5" s="104" t="s">
        <v>218</v>
      </c>
      <c r="E5" s="104" t="s">
        <v>219</v>
      </c>
      <c r="F5" s="104" t="s">
        <v>220</v>
      </c>
      <c r="G5" s="104" t="s">
        <v>44</v>
      </c>
      <c r="H5" s="391"/>
      <c r="I5" s="392"/>
      <c r="J5" s="77"/>
      <c r="K5" s="77"/>
    </row>
    <row r="6" spans="1:11" ht="20.100000000000001" customHeight="1" x14ac:dyDescent="0.45">
      <c r="A6" s="99">
        <v>1</v>
      </c>
      <c r="B6" s="93" t="s">
        <v>132</v>
      </c>
      <c r="C6" s="97">
        <v>29053</v>
      </c>
      <c r="D6" s="97">
        <v>29799</v>
      </c>
      <c r="E6" s="97">
        <v>38390</v>
      </c>
      <c r="F6" s="97">
        <v>17715</v>
      </c>
      <c r="G6" s="97">
        <f t="shared" ref="G6:G17" si="0">SUM(C6:F6)</f>
        <v>114957</v>
      </c>
      <c r="H6" s="118" t="s">
        <v>33</v>
      </c>
      <c r="I6" s="123">
        <v>1</v>
      </c>
      <c r="J6" s="77"/>
      <c r="K6" s="77"/>
    </row>
    <row r="7" spans="1:11" ht="20.100000000000001" customHeight="1" x14ac:dyDescent="0.45">
      <c r="A7" s="98">
        <v>2</v>
      </c>
      <c r="B7" s="89" t="s">
        <v>7</v>
      </c>
      <c r="C7" s="96">
        <v>124200</v>
      </c>
      <c r="D7" s="96">
        <v>137613</v>
      </c>
      <c r="E7" s="96">
        <v>13482</v>
      </c>
      <c r="F7" s="96">
        <v>14196</v>
      </c>
      <c r="G7" s="96">
        <f t="shared" si="0"/>
        <v>289491</v>
      </c>
      <c r="H7" s="120" t="s">
        <v>34</v>
      </c>
      <c r="I7" s="124">
        <v>2</v>
      </c>
      <c r="J7" s="77"/>
      <c r="K7" s="116"/>
    </row>
    <row r="8" spans="1:11" ht="20.100000000000001" customHeight="1" x14ac:dyDescent="0.45">
      <c r="A8" s="99">
        <v>3</v>
      </c>
      <c r="B8" s="93" t="s">
        <v>8</v>
      </c>
      <c r="C8" s="97">
        <v>0</v>
      </c>
      <c r="D8" s="97">
        <v>0</v>
      </c>
      <c r="E8" s="97">
        <v>0</v>
      </c>
      <c r="F8" s="97">
        <v>1593</v>
      </c>
      <c r="G8" s="97">
        <f t="shared" si="0"/>
        <v>1593</v>
      </c>
      <c r="H8" s="118" t="s">
        <v>35</v>
      </c>
      <c r="I8" s="123">
        <v>3</v>
      </c>
      <c r="J8" s="77"/>
      <c r="K8" s="77"/>
    </row>
    <row r="9" spans="1:11" ht="20.100000000000001" customHeight="1" x14ac:dyDescent="0.45">
      <c r="A9" s="98">
        <v>4</v>
      </c>
      <c r="B9" s="89" t="s">
        <v>9</v>
      </c>
      <c r="C9" s="96">
        <v>4560</v>
      </c>
      <c r="D9" s="96">
        <v>13338</v>
      </c>
      <c r="E9" s="96">
        <v>13082</v>
      </c>
      <c r="F9" s="96">
        <v>7791</v>
      </c>
      <c r="G9" s="96">
        <f t="shared" si="0"/>
        <v>38771</v>
      </c>
      <c r="H9" s="120" t="s">
        <v>36</v>
      </c>
      <c r="I9" s="124">
        <v>4</v>
      </c>
      <c r="J9" s="77"/>
      <c r="K9" s="77"/>
    </row>
    <row r="10" spans="1:11" ht="20.100000000000001" customHeight="1" x14ac:dyDescent="0.45">
      <c r="A10" s="99">
        <v>5</v>
      </c>
      <c r="B10" s="93" t="s">
        <v>10</v>
      </c>
      <c r="C10" s="97">
        <v>72</v>
      </c>
      <c r="D10" s="97">
        <v>210</v>
      </c>
      <c r="E10" s="97">
        <v>0</v>
      </c>
      <c r="F10" s="97">
        <v>0</v>
      </c>
      <c r="G10" s="97">
        <f t="shared" si="0"/>
        <v>282</v>
      </c>
      <c r="H10" s="118" t="s">
        <v>37</v>
      </c>
      <c r="I10" s="123">
        <v>5</v>
      </c>
      <c r="J10" s="77"/>
      <c r="K10" s="77"/>
    </row>
    <row r="11" spans="1:11" ht="20.100000000000001" customHeight="1" x14ac:dyDescent="0.45">
      <c r="A11" s="98">
        <v>6</v>
      </c>
      <c r="B11" s="89" t="s">
        <v>11</v>
      </c>
      <c r="C11" s="96">
        <v>0</v>
      </c>
      <c r="D11" s="96">
        <v>0</v>
      </c>
      <c r="E11" s="96">
        <v>0</v>
      </c>
      <c r="F11" s="96">
        <v>27136</v>
      </c>
      <c r="G11" s="96">
        <f t="shared" si="0"/>
        <v>27136</v>
      </c>
      <c r="H11" s="120" t="s">
        <v>38</v>
      </c>
      <c r="I11" s="124">
        <v>6</v>
      </c>
      <c r="J11" s="77"/>
      <c r="K11" s="77"/>
    </row>
    <row r="12" spans="1:11" ht="20.100000000000001" customHeight="1" x14ac:dyDescent="0.45">
      <c r="A12" s="99">
        <v>7</v>
      </c>
      <c r="B12" s="93" t="s">
        <v>173</v>
      </c>
      <c r="C12" s="97">
        <v>9724</v>
      </c>
      <c r="D12" s="97">
        <v>5685</v>
      </c>
      <c r="E12" s="97">
        <v>4293</v>
      </c>
      <c r="F12" s="97">
        <v>791.00000000000011</v>
      </c>
      <c r="G12" s="97">
        <f t="shared" si="0"/>
        <v>20493</v>
      </c>
      <c r="H12" s="118" t="s">
        <v>39</v>
      </c>
      <c r="I12" s="123">
        <v>7</v>
      </c>
      <c r="J12" s="77"/>
      <c r="K12" s="77"/>
    </row>
    <row r="13" spans="1:11" ht="20.100000000000001" customHeight="1" x14ac:dyDescent="0.45">
      <c r="A13" s="98">
        <v>8</v>
      </c>
      <c r="B13" s="89" t="s">
        <v>31</v>
      </c>
      <c r="C13" s="96">
        <v>8119</v>
      </c>
      <c r="D13" s="96">
        <v>9555</v>
      </c>
      <c r="E13" s="96">
        <v>4790</v>
      </c>
      <c r="F13" s="96">
        <v>2676</v>
      </c>
      <c r="G13" s="96">
        <f t="shared" si="0"/>
        <v>25140</v>
      </c>
      <c r="H13" s="120" t="s">
        <v>40</v>
      </c>
      <c r="I13" s="124">
        <v>8</v>
      </c>
      <c r="J13" s="77"/>
      <c r="K13" s="77"/>
    </row>
    <row r="14" spans="1:11" ht="20.100000000000001" customHeight="1" x14ac:dyDescent="0.45">
      <c r="A14" s="99">
        <v>9</v>
      </c>
      <c r="B14" s="93" t="s">
        <v>12</v>
      </c>
      <c r="C14" s="97">
        <v>560</v>
      </c>
      <c r="D14" s="97">
        <v>1632</v>
      </c>
      <c r="E14" s="97">
        <v>0</v>
      </c>
      <c r="F14" s="97">
        <v>0</v>
      </c>
      <c r="G14" s="97">
        <f t="shared" si="0"/>
        <v>2192</v>
      </c>
      <c r="H14" s="118" t="s">
        <v>41</v>
      </c>
      <c r="I14" s="123">
        <v>9</v>
      </c>
      <c r="J14" s="77"/>
      <c r="K14" s="77"/>
    </row>
    <row r="15" spans="1:11" ht="20.100000000000001" customHeight="1" x14ac:dyDescent="0.45">
      <c r="A15" s="98">
        <v>10</v>
      </c>
      <c r="B15" s="89" t="s">
        <v>13</v>
      </c>
      <c r="C15" s="96">
        <v>2025</v>
      </c>
      <c r="D15" s="96">
        <v>7750</v>
      </c>
      <c r="E15" s="96">
        <v>3191</v>
      </c>
      <c r="F15" s="96">
        <v>0</v>
      </c>
      <c r="G15" s="96">
        <f t="shared" si="0"/>
        <v>12966</v>
      </c>
      <c r="H15" s="120" t="s">
        <v>42</v>
      </c>
      <c r="I15" s="124">
        <v>10</v>
      </c>
      <c r="J15" s="77"/>
      <c r="K15" s="77"/>
    </row>
    <row r="16" spans="1:11" ht="20.100000000000001" customHeight="1" x14ac:dyDescent="0.45">
      <c r="A16" s="99">
        <v>11</v>
      </c>
      <c r="B16" s="93" t="s">
        <v>14</v>
      </c>
      <c r="C16" s="97">
        <v>872.1</v>
      </c>
      <c r="D16" s="97">
        <v>930</v>
      </c>
      <c r="E16" s="97">
        <v>1118</v>
      </c>
      <c r="F16" s="97">
        <v>0</v>
      </c>
      <c r="G16" s="97">
        <f t="shared" si="0"/>
        <v>2920.1</v>
      </c>
      <c r="H16" s="118" t="s">
        <v>43</v>
      </c>
      <c r="I16" s="123">
        <v>11</v>
      </c>
      <c r="J16" s="77"/>
      <c r="K16" s="77"/>
    </row>
    <row r="17" spans="1:11" ht="20.100000000000001" customHeight="1" x14ac:dyDescent="0.45">
      <c r="A17" s="397" t="s">
        <v>15</v>
      </c>
      <c r="B17" s="397"/>
      <c r="C17" s="103">
        <f>SUM(C6:C16)</f>
        <v>179185.1</v>
      </c>
      <c r="D17" s="103">
        <f>SUM(D6:D16)</f>
        <v>206512</v>
      </c>
      <c r="E17" s="103">
        <f>SUM(E6:E16)</f>
        <v>78346</v>
      </c>
      <c r="F17" s="103">
        <f>SUM(F6:F16)</f>
        <v>71898</v>
      </c>
      <c r="G17" s="103">
        <f t="shared" si="0"/>
        <v>535941.1</v>
      </c>
      <c r="H17" s="396" t="s">
        <v>44</v>
      </c>
      <c r="I17" s="396"/>
      <c r="J17" s="77"/>
      <c r="K17" s="77"/>
    </row>
    <row r="18" spans="1:11" ht="20.100000000000001" customHeight="1" x14ac:dyDescent="0.45">
      <c r="A18" s="393" t="s">
        <v>359</v>
      </c>
      <c r="B18" s="394"/>
      <c r="C18" s="394"/>
      <c r="D18" s="394"/>
      <c r="E18" s="394"/>
      <c r="F18" s="394"/>
      <c r="G18" s="394"/>
      <c r="H18" s="394"/>
      <c r="I18" s="395"/>
      <c r="J18" s="77"/>
      <c r="K18" s="77"/>
    </row>
    <row r="19" spans="1:11" ht="19.5" x14ac:dyDescent="0.45">
      <c r="A19" s="112"/>
      <c r="B19" s="77"/>
      <c r="C19" s="77"/>
      <c r="D19" s="77"/>
      <c r="E19" s="77"/>
      <c r="F19" s="77"/>
      <c r="G19" s="77"/>
      <c r="H19" s="77"/>
      <c r="I19" s="112"/>
      <c r="J19" s="77"/>
      <c r="K19" s="77"/>
    </row>
    <row r="20" spans="1:11" ht="19.5" x14ac:dyDescent="0.45">
      <c r="A20" s="112"/>
      <c r="B20" s="77"/>
      <c r="C20" s="77"/>
      <c r="D20" s="77"/>
      <c r="E20" s="77"/>
      <c r="F20" s="77"/>
      <c r="G20" s="77"/>
      <c r="H20" s="77"/>
      <c r="I20" s="112"/>
      <c r="J20" s="77"/>
      <c r="K20" s="77"/>
    </row>
  </sheetData>
  <mergeCells count="9">
    <mergeCell ref="A18:I18"/>
    <mergeCell ref="A4:B5"/>
    <mergeCell ref="H4:I5"/>
    <mergeCell ref="F1:I1"/>
    <mergeCell ref="A1:E1"/>
    <mergeCell ref="A3:I3"/>
    <mergeCell ref="A2:I2"/>
    <mergeCell ref="A17:B17"/>
    <mergeCell ref="H17:I17"/>
  </mergeCells>
  <pageMargins left="0.7" right="0.7" top="0.75" bottom="0.75" header="0.3" footer="0.3"/>
  <pageSetup paperSize="9" scale="74" fitToHeight="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V36"/>
  <sheetViews>
    <sheetView workbookViewId="0">
      <selection activeCell="S7" sqref="S7"/>
    </sheetView>
  </sheetViews>
  <sheetFormatPr defaultRowHeight="14.25" x14ac:dyDescent="0.2"/>
  <cols>
    <col min="1" max="1" width="4.125" customWidth="1"/>
    <col min="2" max="2" width="22.5" customWidth="1"/>
    <col min="3" max="15" width="7.625" customWidth="1"/>
    <col min="16" max="16" width="14.75" bestFit="1" customWidth="1"/>
    <col min="17" max="17" width="1.625" bestFit="1" customWidth="1"/>
  </cols>
  <sheetData>
    <row r="1" spans="1:22" x14ac:dyDescent="0.2">
      <c r="A1" s="15"/>
      <c r="B1" s="15"/>
      <c r="C1" s="15"/>
      <c r="D1" s="15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15"/>
      <c r="P1" s="15"/>
      <c r="Q1" s="15"/>
      <c r="R1" s="15"/>
      <c r="S1" s="15"/>
      <c r="T1" s="15"/>
      <c r="U1" s="15"/>
      <c r="V1" s="15"/>
    </row>
    <row r="2" spans="1:22" ht="21.75" x14ac:dyDescent="0.2">
      <c r="A2" s="686"/>
      <c r="B2" s="686"/>
      <c r="C2" s="53"/>
      <c r="D2" s="53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54"/>
      <c r="P2" s="15"/>
      <c r="Q2" s="15"/>
      <c r="R2" s="15"/>
      <c r="S2" s="15"/>
      <c r="T2" s="15"/>
      <c r="U2" s="15"/>
      <c r="V2" s="15"/>
    </row>
    <row r="3" spans="1:22" ht="21.75" x14ac:dyDescent="0.2">
      <c r="A3" s="55"/>
      <c r="B3" s="697"/>
      <c r="C3" s="697"/>
      <c r="D3" s="697"/>
      <c r="E3" s="697"/>
      <c r="F3" s="56"/>
      <c r="G3" s="63"/>
      <c r="H3" s="56"/>
      <c r="I3" s="56"/>
      <c r="J3" s="56"/>
      <c r="K3" s="56"/>
      <c r="L3" s="56"/>
      <c r="M3" s="688"/>
      <c r="N3" s="688"/>
      <c r="O3" s="688"/>
      <c r="P3" s="15"/>
      <c r="Q3" s="15"/>
      <c r="R3" s="15"/>
      <c r="S3" s="15"/>
      <c r="T3" s="15"/>
      <c r="U3" s="15"/>
      <c r="V3" s="15"/>
    </row>
    <row r="4" spans="1:22" ht="37.5" x14ac:dyDescent="0.2">
      <c r="A4" s="680" t="s">
        <v>181</v>
      </c>
      <c r="B4" s="681"/>
      <c r="C4" s="64" t="s">
        <v>48</v>
      </c>
      <c r="D4" s="64" t="s">
        <v>49</v>
      </c>
      <c r="E4" s="64" t="s">
        <v>50</v>
      </c>
      <c r="F4" s="64" t="s">
        <v>51</v>
      </c>
      <c r="G4" s="64" t="s">
        <v>52</v>
      </c>
      <c r="H4" s="64" t="s">
        <v>53</v>
      </c>
      <c r="I4" s="64" t="s">
        <v>54</v>
      </c>
      <c r="J4" s="64" t="s">
        <v>55</v>
      </c>
      <c r="K4" s="64" t="s">
        <v>56</v>
      </c>
      <c r="L4" s="64" t="s">
        <v>57</v>
      </c>
      <c r="M4" s="64" t="s">
        <v>58</v>
      </c>
      <c r="N4" s="64" t="s">
        <v>59</v>
      </c>
      <c r="O4" s="64" t="s">
        <v>60</v>
      </c>
      <c r="P4" s="680" t="s">
        <v>424</v>
      </c>
      <c r="Q4" s="681"/>
      <c r="R4" s="15"/>
      <c r="S4" s="15"/>
      <c r="T4" s="15"/>
      <c r="U4" s="15"/>
      <c r="V4" s="15"/>
    </row>
    <row r="5" spans="1:22" ht="18.75" x14ac:dyDescent="0.2">
      <c r="A5" s="689"/>
      <c r="B5" s="690"/>
      <c r="C5" s="64" t="s">
        <v>62</v>
      </c>
      <c r="D5" s="64" t="s">
        <v>63</v>
      </c>
      <c r="E5" s="64" t="s">
        <v>64</v>
      </c>
      <c r="F5" s="64" t="s">
        <v>65</v>
      </c>
      <c r="G5" s="64" t="s">
        <v>66</v>
      </c>
      <c r="H5" s="64" t="s">
        <v>67</v>
      </c>
      <c r="I5" s="64" t="s">
        <v>68</v>
      </c>
      <c r="J5" s="64" t="s">
        <v>69</v>
      </c>
      <c r="K5" s="64" t="s">
        <v>70</v>
      </c>
      <c r="L5" s="65" t="s">
        <v>71</v>
      </c>
      <c r="M5" s="65" t="s">
        <v>72</v>
      </c>
      <c r="N5" s="65" t="s">
        <v>73</v>
      </c>
      <c r="O5" s="66" t="s">
        <v>74</v>
      </c>
      <c r="P5" s="682"/>
      <c r="Q5" s="683"/>
      <c r="R5" s="15"/>
      <c r="S5" s="15"/>
      <c r="T5" s="15"/>
      <c r="U5" s="15"/>
      <c r="V5" s="15"/>
    </row>
    <row r="6" spans="1:22" ht="18.75" x14ac:dyDescent="0.2">
      <c r="A6" s="60">
        <v>1</v>
      </c>
      <c r="B6" s="60" t="s">
        <v>75</v>
      </c>
      <c r="C6" s="286">
        <f>'Table No. 19'!C6</f>
        <v>262.1306824287451</v>
      </c>
      <c r="D6" s="286">
        <f>'Table No. 19'!D6</f>
        <v>275.14168387688028</v>
      </c>
      <c r="E6" s="286">
        <f>'Table No. 19'!E6</f>
        <v>274.15548342108946</v>
      </c>
      <c r="F6" s="286">
        <f>'Table No. 19'!F6</f>
        <v>269.8206949769322</v>
      </c>
      <c r="G6" s="286">
        <f>'Table No. 19'!G6</f>
        <v>285.03030786316475</v>
      </c>
      <c r="H6" s="286">
        <f>'Table No. 19'!H6</f>
        <v>289.33985765359353</v>
      </c>
      <c r="I6" s="286">
        <f>'Table No. 19'!I6</f>
        <v>294.99229912136684</v>
      </c>
      <c r="J6" s="286">
        <f>'Table No. 19'!J6</f>
        <v>291.2992568390751</v>
      </c>
      <c r="K6" s="286">
        <f>'Table No. 19'!K6</f>
        <v>292.32746742502604</v>
      </c>
      <c r="L6" s="286">
        <f>'Table No. 19'!L6</f>
        <v>283.62489315234103</v>
      </c>
      <c r="M6" s="286">
        <f>'Table No. 19'!M6</f>
        <v>270.64798445914079</v>
      </c>
      <c r="N6" s="286">
        <f>'Table No. 19'!N6</f>
        <v>275.05859550239296</v>
      </c>
      <c r="O6" s="286">
        <f>'Table No. 19'!O6</f>
        <v>280.6814582058422</v>
      </c>
      <c r="P6" s="326" t="s">
        <v>421</v>
      </c>
      <c r="Q6" s="266">
        <v>1</v>
      </c>
      <c r="R6" s="15"/>
      <c r="S6" s="15"/>
      <c r="T6" s="15"/>
      <c r="U6" s="15"/>
      <c r="V6" s="15"/>
    </row>
    <row r="7" spans="1:22" ht="18.75" x14ac:dyDescent="0.2">
      <c r="A7" s="60">
        <v>2</v>
      </c>
      <c r="B7" s="60" t="s">
        <v>77</v>
      </c>
      <c r="C7" s="286">
        <f>'Table No. 19'!C7</f>
        <v>279.44548274072247</v>
      </c>
      <c r="D7" s="286">
        <f>'Table No. 19'!D7</f>
        <v>278.10524689147388</v>
      </c>
      <c r="E7" s="286">
        <f>'Table No. 19'!E7</f>
        <v>285.56463765687556</v>
      </c>
      <c r="F7" s="286">
        <f>'Table No. 19'!F7</f>
        <v>283.70519000627991</v>
      </c>
      <c r="G7" s="286">
        <f>'Table No. 19'!G7</f>
        <v>285.49196083533826</v>
      </c>
      <c r="H7" s="286">
        <f>'Table No. 19'!H7</f>
        <v>288.18325433807337</v>
      </c>
      <c r="I7" s="286">
        <f>'Table No. 19'!I7</f>
        <v>288.93791536913108</v>
      </c>
      <c r="J7" s="286">
        <f>'Table No. 19'!J7</f>
        <v>293.21953743423074</v>
      </c>
      <c r="K7" s="286">
        <f>'Table No. 19'!K7</f>
        <v>288.38748131755989</v>
      </c>
      <c r="L7" s="286">
        <f>'Table No. 19'!L7</f>
        <v>275.86556159027657</v>
      </c>
      <c r="M7" s="286">
        <f>'Table No. 19'!M7</f>
        <v>276.41503917948609</v>
      </c>
      <c r="N7" s="286">
        <f>'Table No. 19'!N7</f>
        <v>273.2080373088026</v>
      </c>
      <c r="O7" s="286">
        <f>'Table No. 19'!O7</f>
        <v>283.3325765164326</v>
      </c>
      <c r="P7" s="328" t="s">
        <v>422</v>
      </c>
      <c r="Q7" s="327">
        <v>2</v>
      </c>
      <c r="R7" s="15"/>
      <c r="S7" s="15"/>
      <c r="T7" s="15"/>
      <c r="U7" s="15"/>
      <c r="V7" s="15"/>
    </row>
    <row r="8" spans="1:22" ht="18.75" x14ac:dyDescent="0.2">
      <c r="A8" s="685" t="s">
        <v>81</v>
      </c>
      <c r="B8" s="685"/>
      <c r="C8" s="288">
        <f>'Table No. 19'!C8</f>
        <v>274.16230035193848</v>
      </c>
      <c r="D8" s="288">
        <f>'Table No. 19'!D8</f>
        <v>277.21662901758043</v>
      </c>
      <c r="E8" s="288">
        <f>'Table No. 19'!E8</f>
        <v>282.13187814553118</v>
      </c>
      <c r="F8" s="288">
        <f>'Table No. 19'!F8</f>
        <v>279.56728260097577</v>
      </c>
      <c r="G8" s="288">
        <f>'Table No. 19'!G8</f>
        <v>285.35578337418946</v>
      </c>
      <c r="H8" s="288">
        <f>'Table No. 19'!H8</f>
        <v>288.53021449307954</v>
      </c>
      <c r="I8" s="288">
        <f>'Table No. 19'!I8</f>
        <v>290.73121680256514</v>
      </c>
      <c r="J8" s="288">
        <f>'Table No. 19'!J8</f>
        <v>292.64818131715901</v>
      </c>
      <c r="K8" s="288">
        <f>'Table No. 19'!K8</f>
        <v>289.51631297025301</v>
      </c>
      <c r="L8" s="288">
        <f>'Table No. 19'!L8</f>
        <v>278.1384157444856</v>
      </c>
      <c r="M8" s="288">
        <f>'Table No. 19'!M8</f>
        <v>274.63593946983224</v>
      </c>
      <c r="N8" s="288">
        <f>'Table No. 19'!N8</f>
        <v>273.75077595693796</v>
      </c>
      <c r="O8" s="288">
        <f>'Table No. 19'!O8</f>
        <v>282.54347372413042</v>
      </c>
      <c r="P8" s="678" t="s">
        <v>423</v>
      </c>
      <c r="Q8" s="679"/>
      <c r="R8" s="15"/>
      <c r="S8" s="15"/>
      <c r="T8" s="15"/>
      <c r="U8" s="15"/>
      <c r="V8" s="15"/>
    </row>
    <row r="9" spans="1:22" x14ac:dyDescent="0.2">
      <c r="A9" s="15"/>
      <c r="B9" s="15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15"/>
      <c r="Q9" s="15"/>
      <c r="R9" s="15"/>
      <c r="S9" s="15"/>
      <c r="T9" s="15"/>
      <c r="U9" s="15"/>
      <c r="V9" s="15"/>
    </row>
    <row r="10" spans="1:22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14.25" customHeight="1" x14ac:dyDescent="0.2">
      <c r="A12" s="15"/>
      <c r="B12" s="15"/>
      <c r="C12" s="15"/>
      <c r="D12" s="691" t="s">
        <v>530</v>
      </c>
      <c r="E12" s="692"/>
      <c r="F12" s="692"/>
      <c r="G12" s="692"/>
      <c r="H12" s="692"/>
      <c r="I12" s="692"/>
      <c r="J12" s="692"/>
      <c r="K12" s="692"/>
      <c r="L12" s="692"/>
      <c r="M12" s="692"/>
      <c r="N12" s="692"/>
      <c r="O12" s="692"/>
      <c r="P12" s="692"/>
      <c r="Q12" s="692"/>
      <c r="R12" s="693"/>
      <c r="S12" s="15"/>
      <c r="T12" s="15"/>
      <c r="U12" s="15"/>
      <c r="V12" s="15"/>
    </row>
    <row r="13" spans="1:22" ht="14.25" customHeight="1" x14ac:dyDescent="0.2">
      <c r="A13" s="15"/>
      <c r="B13" s="15"/>
      <c r="C13" s="15"/>
      <c r="D13" s="694"/>
      <c r="E13" s="695"/>
      <c r="F13" s="695"/>
      <c r="G13" s="695"/>
      <c r="H13" s="695"/>
      <c r="I13" s="695"/>
      <c r="J13" s="695"/>
      <c r="K13" s="695"/>
      <c r="L13" s="695"/>
      <c r="M13" s="695"/>
      <c r="N13" s="695"/>
      <c r="O13" s="695"/>
      <c r="P13" s="695"/>
      <c r="Q13" s="695"/>
      <c r="R13" s="696"/>
      <c r="S13" s="15"/>
      <c r="T13" s="15"/>
      <c r="U13" s="15"/>
      <c r="V13" s="15"/>
    </row>
    <row r="14" spans="1:22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29" spans="1:22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2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2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2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2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spans="1:22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1:22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  <row r="36" spans="1:22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</sheetData>
  <mergeCells count="9">
    <mergeCell ref="D12:R13"/>
    <mergeCell ref="A4:B5"/>
    <mergeCell ref="A8:B8"/>
    <mergeCell ref="A2:B2"/>
    <mergeCell ref="B3:E3"/>
    <mergeCell ref="M3:O3"/>
    <mergeCell ref="E1:N2"/>
    <mergeCell ref="P4:Q5"/>
    <mergeCell ref="P8:Q8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V34"/>
  <sheetViews>
    <sheetView workbookViewId="0">
      <selection activeCell="S10" sqref="S10"/>
    </sheetView>
  </sheetViews>
  <sheetFormatPr defaultRowHeight="14.25" x14ac:dyDescent="0.2"/>
  <cols>
    <col min="1" max="1" width="4.125" customWidth="1"/>
    <col min="2" max="2" width="22.5" customWidth="1"/>
    <col min="3" max="15" width="7.625" customWidth="1"/>
    <col min="16" max="16" width="14.75" bestFit="1" customWidth="1"/>
    <col min="17" max="17" width="1.625" bestFit="1" customWidth="1"/>
  </cols>
  <sheetData>
    <row r="1" spans="1:22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21.75" x14ac:dyDescent="0.2">
      <c r="A3" s="686"/>
      <c r="B3" s="686"/>
      <c r="C3" s="53"/>
      <c r="D3" s="53"/>
      <c r="E3" s="53"/>
      <c r="F3" s="53"/>
      <c r="G3" s="53"/>
      <c r="H3" s="53"/>
      <c r="I3" s="53"/>
      <c r="J3" s="53"/>
      <c r="K3" s="53"/>
      <c r="L3" s="54"/>
      <c r="M3" s="54"/>
      <c r="N3" s="54"/>
      <c r="O3" s="54"/>
      <c r="P3" s="15"/>
      <c r="Q3" s="15"/>
      <c r="R3" s="15"/>
      <c r="S3" s="15"/>
      <c r="T3" s="15"/>
      <c r="U3" s="15"/>
      <c r="V3" s="15"/>
    </row>
    <row r="4" spans="1:22" ht="21.75" x14ac:dyDescent="0.2">
      <c r="A4" s="55"/>
      <c r="B4" s="697"/>
      <c r="C4" s="697"/>
      <c r="D4" s="697"/>
      <c r="E4" s="697"/>
      <c r="F4" s="697"/>
      <c r="G4" s="697"/>
      <c r="H4" s="697"/>
      <c r="I4" s="697"/>
      <c r="J4" s="697"/>
      <c r="K4" s="697"/>
      <c r="L4" s="697"/>
      <c r="M4" s="688"/>
      <c r="N4" s="688"/>
      <c r="O4" s="688"/>
      <c r="P4" s="15"/>
      <c r="Q4" s="15"/>
      <c r="R4" s="15"/>
      <c r="S4" s="15"/>
      <c r="T4" s="15"/>
      <c r="U4" s="15"/>
      <c r="V4" s="15"/>
    </row>
    <row r="5" spans="1:22" ht="37.5" x14ac:dyDescent="0.2">
      <c r="A5" s="680" t="s">
        <v>83</v>
      </c>
      <c r="B5" s="681"/>
      <c r="C5" s="64" t="s">
        <v>48</v>
      </c>
      <c r="D5" s="64" t="s">
        <v>49</v>
      </c>
      <c r="E5" s="64" t="s">
        <v>50</v>
      </c>
      <c r="F5" s="64" t="s">
        <v>51</v>
      </c>
      <c r="G5" s="64" t="s">
        <v>52</v>
      </c>
      <c r="H5" s="64" t="s">
        <v>53</v>
      </c>
      <c r="I5" s="64" t="s">
        <v>54</v>
      </c>
      <c r="J5" s="64" t="s">
        <v>55</v>
      </c>
      <c r="K5" s="64" t="s">
        <v>56</v>
      </c>
      <c r="L5" s="64" t="s">
        <v>57</v>
      </c>
      <c r="M5" s="64" t="s">
        <v>58</v>
      </c>
      <c r="N5" s="64" t="s">
        <v>59</v>
      </c>
      <c r="O5" s="64" t="s">
        <v>60</v>
      </c>
      <c r="P5" s="700" t="s">
        <v>425</v>
      </c>
      <c r="Q5" s="700"/>
      <c r="R5" s="15"/>
      <c r="S5" s="15"/>
      <c r="T5" s="15"/>
      <c r="U5" s="15"/>
      <c r="V5" s="15"/>
    </row>
    <row r="6" spans="1:22" ht="18.75" x14ac:dyDescent="0.2">
      <c r="A6" s="689"/>
      <c r="B6" s="690"/>
      <c r="C6" s="64" t="s">
        <v>62</v>
      </c>
      <c r="D6" s="64" t="s">
        <v>63</v>
      </c>
      <c r="E6" s="64" t="s">
        <v>64</v>
      </c>
      <c r="F6" s="64" t="s">
        <v>65</v>
      </c>
      <c r="G6" s="64" t="s">
        <v>66</v>
      </c>
      <c r="H6" s="64" t="s">
        <v>67</v>
      </c>
      <c r="I6" s="64" t="s">
        <v>68</v>
      </c>
      <c r="J6" s="64" t="s">
        <v>69</v>
      </c>
      <c r="K6" s="64" t="s">
        <v>70</v>
      </c>
      <c r="L6" s="65" t="s">
        <v>71</v>
      </c>
      <c r="M6" s="65" t="s">
        <v>72</v>
      </c>
      <c r="N6" s="65" t="s">
        <v>73</v>
      </c>
      <c r="O6" s="66" t="s">
        <v>74</v>
      </c>
      <c r="P6" s="700"/>
      <c r="Q6" s="700"/>
      <c r="R6" s="15"/>
      <c r="S6" s="15"/>
      <c r="T6" s="15"/>
      <c r="U6" s="15"/>
      <c r="V6" s="15"/>
    </row>
    <row r="7" spans="1:22" ht="18.75" x14ac:dyDescent="0.2">
      <c r="A7" s="62">
        <v>1</v>
      </c>
      <c r="B7" s="62" t="s">
        <v>75</v>
      </c>
      <c r="C7" s="367">
        <f>'Table No. 20'!C6</f>
        <v>126.08906272541623</v>
      </c>
      <c r="D7" s="367">
        <f>'Table No. 20'!D6</f>
        <v>131.55007505103936</v>
      </c>
      <c r="E7" s="367">
        <f>'Table No. 20'!E6</f>
        <v>134.38317680617138</v>
      </c>
      <c r="F7" s="367">
        <f>'Table No. 20'!F6</f>
        <v>138.10606576959739</v>
      </c>
      <c r="G7" s="367">
        <f>'Table No. 20'!G6</f>
        <v>145.46434887087543</v>
      </c>
      <c r="H7" s="367">
        <f>'Table No. 20'!H6</f>
        <v>151.30782221078607</v>
      </c>
      <c r="I7" s="367">
        <f>'Table No. 20'!I6</f>
        <v>155.16763491838154</v>
      </c>
      <c r="J7" s="367">
        <f>'Table No. 20'!J6</f>
        <v>153.33269682549539</v>
      </c>
      <c r="K7" s="367">
        <f>'Table No. 20'!K6</f>
        <v>148.69241243026411</v>
      </c>
      <c r="L7" s="367">
        <f>'Table No. 20'!L6</f>
        <v>139.97105439571436</v>
      </c>
      <c r="M7" s="367">
        <f>'Table No. 20'!M6</f>
        <v>131.53208895692393</v>
      </c>
      <c r="N7" s="367">
        <f>'Table No. 20'!N6</f>
        <v>123.92484731746221</v>
      </c>
      <c r="O7" s="367">
        <f>'Table No. 20'!O6</f>
        <v>140.02775427967154</v>
      </c>
      <c r="P7" s="368" t="s">
        <v>421</v>
      </c>
      <c r="Q7" s="284">
        <v>1</v>
      </c>
      <c r="R7" s="15"/>
      <c r="S7" s="15"/>
      <c r="T7" s="15"/>
      <c r="U7" s="15"/>
      <c r="V7" s="15"/>
    </row>
    <row r="8" spans="1:22" ht="18.75" x14ac:dyDescent="0.2">
      <c r="A8" s="62">
        <v>2</v>
      </c>
      <c r="B8" s="62" t="s">
        <v>77</v>
      </c>
      <c r="C8" s="367">
        <f>'Table No. 20'!C7</f>
        <v>134.02807597313779</v>
      </c>
      <c r="D8" s="367">
        <f>'Table No. 20'!D7</f>
        <v>135.92986293463139</v>
      </c>
      <c r="E8" s="367">
        <f>'Table No. 20'!E7</f>
        <v>142.37698587716562</v>
      </c>
      <c r="F8" s="367">
        <f>'Table No. 20'!F7</f>
        <v>149.70682361088828</v>
      </c>
      <c r="G8" s="367">
        <f>'Table No. 20'!G7</f>
        <v>152.88010825440381</v>
      </c>
      <c r="H8" s="367">
        <f>'Table No. 20'!H7</f>
        <v>157.46409937322792</v>
      </c>
      <c r="I8" s="367">
        <f>'Table No. 20'!I7</f>
        <v>161.70103279116927</v>
      </c>
      <c r="J8" s="367">
        <f>'Table No. 20'!J7</f>
        <v>162.99057510114494</v>
      </c>
      <c r="K8" s="367">
        <f>'Table No. 20'!K7</f>
        <v>162.66746938472696</v>
      </c>
      <c r="L8" s="367">
        <f>'Table No. 20'!L7</f>
        <v>146.51414331990088</v>
      </c>
      <c r="M8" s="367">
        <f>'Table No. 20'!M7</f>
        <v>133.51352473403952</v>
      </c>
      <c r="N8" s="367">
        <f>'Table No. 20'!N7</f>
        <v>131.6345433915975</v>
      </c>
      <c r="O8" s="367">
        <f>'Table No. 20'!O7</f>
        <v>147.62679587503277</v>
      </c>
      <c r="P8" s="368" t="s">
        <v>422</v>
      </c>
      <c r="Q8" s="284">
        <v>2</v>
      </c>
      <c r="R8" s="15"/>
      <c r="S8" s="15"/>
      <c r="T8" s="15"/>
      <c r="U8" s="15"/>
      <c r="V8" s="15"/>
    </row>
    <row r="9" spans="1:22" ht="18.75" x14ac:dyDescent="0.2">
      <c r="A9" s="685" t="s">
        <v>81</v>
      </c>
      <c r="B9" s="685"/>
      <c r="C9" s="288">
        <f>'Table No. 20'!C8</f>
        <v>131.61056691812234</v>
      </c>
      <c r="D9" s="288">
        <f>'Table No. 20'!D8</f>
        <v>134.59624048345609</v>
      </c>
      <c r="E9" s="288">
        <f>'Table No. 20'!E8</f>
        <v>139.94312835927755</v>
      </c>
      <c r="F9" s="288">
        <f>'Table No. 20'!F8</f>
        <v>146.17510088420272</v>
      </c>
      <c r="G9" s="288">
        <f>'Table No. 20'!G8</f>
        <v>150.6177099691657</v>
      </c>
      <c r="H9" s="288">
        <f>'Table No. 20'!H8</f>
        <v>155.56009856539481</v>
      </c>
      <c r="I9" s="288">
        <f>'Table No. 20'!I8</f>
        <v>159.68037911772956</v>
      </c>
      <c r="J9" s="288">
        <f>'Table No. 20'!J8</f>
        <v>160.00575411515266</v>
      </c>
      <c r="K9" s="288">
        <f>'Table No. 20'!K8</f>
        <v>158.36174592861974</v>
      </c>
      <c r="L9" s="288">
        <f>'Table No. 20'!L8</f>
        <v>144.49655429566701</v>
      </c>
      <c r="M9" s="288">
        <f>'Table No. 20'!M8</f>
        <v>132.90485351250683</v>
      </c>
      <c r="N9" s="288">
        <f>'Table No. 20'!N8</f>
        <v>129.26471594138877</v>
      </c>
      <c r="O9" s="288">
        <f>'Table No. 20'!O8</f>
        <v>145.29532891603785</v>
      </c>
      <c r="P9" s="701" t="s">
        <v>423</v>
      </c>
      <c r="Q9" s="701"/>
      <c r="R9" s="15"/>
      <c r="S9" s="15"/>
      <c r="T9" s="15"/>
      <c r="U9" s="15"/>
      <c r="V9" s="15"/>
    </row>
    <row r="10" spans="1:22" x14ac:dyDescent="0.2">
      <c r="A10" s="15"/>
      <c r="B10" s="15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15"/>
      <c r="Q10" s="15"/>
      <c r="R10" s="15"/>
      <c r="S10" s="15"/>
      <c r="T10" s="15"/>
      <c r="U10" s="15"/>
      <c r="V10" s="15"/>
    </row>
    <row r="11" spans="1:22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x14ac:dyDescent="0.2">
      <c r="A12" s="15"/>
      <c r="B12" s="15"/>
      <c r="C12" s="15"/>
      <c r="D12" s="15"/>
      <c r="E12" s="15"/>
      <c r="F12" s="15"/>
      <c r="G12" s="15"/>
      <c r="H12" s="699" t="s">
        <v>529</v>
      </c>
      <c r="I12" s="698"/>
      <c r="J12" s="698"/>
      <c r="K12" s="698"/>
      <c r="L12" s="698"/>
      <c r="M12" s="698"/>
      <c r="N12" s="698"/>
      <c r="O12" s="698"/>
      <c r="P12" s="698"/>
      <c r="Q12" s="698"/>
      <c r="R12" s="698"/>
      <c r="S12" s="15"/>
      <c r="T12" s="15"/>
      <c r="U12" s="15"/>
      <c r="V12" s="15"/>
    </row>
    <row r="13" spans="1:22" x14ac:dyDescent="0.2">
      <c r="A13" s="15"/>
      <c r="B13" s="15"/>
      <c r="C13" s="15"/>
      <c r="D13" s="15"/>
      <c r="E13" s="15"/>
      <c r="F13" s="15"/>
      <c r="G13" s="15"/>
      <c r="H13" s="698"/>
      <c r="I13" s="698"/>
      <c r="J13" s="698"/>
      <c r="K13" s="698"/>
      <c r="L13" s="698"/>
      <c r="M13" s="698"/>
      <c r="N13" s="698"/>
      <c r="O13" s="698"/>
      <c r="P13" s="698"/>
      <c r="Q13" s="698"/>
      <c r="R13" s="698"/>
      <c r="S13" s="15"/>
      <c r="T13" s="15"/>
      <c r="U13" s="15"/>
      <c r="V13" s="15"/>
    </row>
    <row r="14" spans="1:22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29" spans="1:22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2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2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2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2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spans="1:22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</sheetData>
  <mergeCells count="8">
    <mergeCell ref="H12:R13"/>
    <mergeCell ref="A9:B9"/>
    <mergeCell ref="A3:B3"/>
    <mergeCell ref="B4:L4"/>
    <mergeCell ref="M4:O4"/>
    <mergeCell ref="A5:B6"/>
    <mergeCell ref="P5:Q6"/>
    <mergeCell ref="P9:Q9"/>
  </mergeCell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S38"/>
  <sheetViews>
    <sheetView zoomScale="77" zoomScaleNormal="77" workbookViewId="0">
      <selection activeCell="S11" sqref="S11"/>
    </sheetView>
  </sheetViews>
  <sheetFormatPr defaultRowHeight="14.25" x14ac:dyDescent="0.2"/>
  <cols>
    <col min="2" max="2" width="17.75" bestFit="1" customWidth="1"/>
    <col min="16" max="16" width="14.875" bestFit="1" customWidth="1"/>
    <col min="17" max="17" width="1.875" bestFit="1" customWidth="1"/>
  </cols>
  <sheetData>
    <row r="1" spans="1:19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37.5" x14ac:dyDescent="0.2">
      <c r="A4" s="680" t="s">
        <v>158</v>
      </c>
      <c r="B4" s="681"/>
      <c r="C4" s="64" t="s">
        <v>48</v>
      </c>
      <c r="D4" s="64" t="s">
        <v>49</v>
      </c>
      <c r="E4" s="64" t="s">
        <v>50</v>
      </c>
      <c r="F4" s="64" t="s">
        <v>51</v>
      </c>
      <c r="G4" s="64" t="s">
        <v>52</v>
      </c>
      <c r="H4" s="64" t="s">
        <v>53</v>
      </c>
      <c r="I4" s="64" t="s">
        <v>54</v>
      </c>
      <c r="J4" s="64" t="s">
        <v>55</v>
      </c>
      <c r="K4" s="64" t="s">
        <v>56</v>
      </c>
      <c r="L4" s="64" t="s">
        <v>57</v>
      </c>
      <c r="M4" s="64" t="s">
        <v>58</v>
      </c>
      <c r="N4" s="64" t="s">
        <v>59</v>
      </c>
      <c r="O4" s="64" t="s">
        <v>60</v>
      </c>
      <c r="P4" s="700" t="s">
        <v>426</v>
      </c>
      <c r="Q4" s="700"/>
      <c r="R4" s="15"/>
      <c r="S4" s="15"/>
    </row>
    <row r="5" spans="1:19" ht="18.75" x14ac:dyDescent="0.2">
      <c r="A5" s="689"/>
      <c r="B5" s="690"/>
      <c r="C5" s="64" t="s">
        <v>62</v>
      </c>
      <c r="D5" s="64" t="s">
        <v>63</v>
      </c>
      <c r="E5" s="64" t="s">
        <v>64</v>
      </c>
      <c r="F5" s="64" t="s">
        <v>65</v>
      </c>
      <c r="G5" s="64" t="s">
        <v>66</v>
      </c>
      <c r="H5" s="64" t="s">
        <v>67</v>
      </c>
      <c r="I5" s="64" t="s">
        <v>68</v>
      </c>
      <c r="J5" s="64" t="s">
        <v>69</v>
      </c>
      <c r="K5" s="64" t="s">
        <v>70</v>
      </c>
      <c r="L5" s="65" t="s">
        <v>71</v>
      </c>
      <c r="M5" s="65" t="s">
        <v>72</v>
      </c>
      <c r="N5" s="65" t="s">
        <v>73</v>
      </c>
      <c r="O5" s="66" t="s">
        <v>74</v>
      </c>
      <c r="P5" s="700"/>
      <c r="Q5" s="700"/>
      <c r="R5" s="15"/>
      <c r="S5" s="15"/>
    </row>
    <row r="6" spans="1:19" ht="18.75" x14ac:dyDescent="0.2">
      <c r="A6" s="62">
        <v>1</v>
      </c>
      <c r="B6" s="62" t="s">
        <v>75</v>
      </c>
      <c r="C6" s="367">
        <f>'Table No. 21'!C6</f>
        <v>2.0126078430239489</v>
      </c>
      <c r="D6" s="367">
        <f>'Table No. 21'!D6</f>
        <v>2.0359470141012146</v>
      </c>
      <c r="E6" s="367">
        <f>'Table No. 21'!E6</f>
        <v>3.0113081610527144</v>
      </c>
      <c r="F6" s="367">
        <f>'Table No. 21'!F6</f>
        <v>2.7108673676440271</v>
      </c>
      <c r="G6" s="367">
        <f>'Table No. 21'!G6</f>
        <v>3.0990354361169854</v>
      </c>
      <c r="H6" s="367">
        <f>'Table No. 21'!H6</f>
        <v>3.8677850096112953</v>
      </c>
      <c r="I6" s="367">
        <f>'Table No. 21'!I6</f>
        <v>3.8588823182515668</v>
      </c>
      <c r="J6" s="367">
        <f>'Table No. 21'!J6</f>
        <v>3.8580286514973587</v>
      </c>
      <c r="K6" s="367">
        <f>'Table No. 21'!K6</f>
        <v>2.8884605464038984</v>
      </c>
      <c r="L6" s="367">
        <f>'Table No. 21'!L6</f>
        <v>3.0060902675089101</v>
      </c>
      <c r="M6" s="367">
        <f>'Table No. 21'!M6</f>
        <v>1.9942076275890699</v>
      </c>
      <c r="N6" s="367">
        <f>'Table No. 21'!N6</f>
        <v>2.0019201662095871</v>
      </c>
      <c r="O6" s="367">
        <f>'Table No. 21'!O6</f>
        <v>2.9383076850883727</v>
      </c>
      <c r="P6" s="368" t="s">
        <v>421</v>
      </c>
      <c r="Q6" s="284">
        <v>1</v>
      </c>
      <c r="R6" s="15"/>
      <c r="S6" s="15"/>
    </row>
    <row r="7" spans="1:19" ht="18.75" x14ac:dyDescent="0.2">
      <c r="A7" s="62">
        <v>2</v>
      </c>
      <c r="B7" s="62" t="s">
        <v>77</v>
      </c>
      <c r="C7" s="367">
        <f>'Table No. 21'!C7</f>
        <v>2.5</v>
      </c>
      <c r="D7" s="367">
        <f>'Table No. 21'!D7</f>
        <v>2.5</v>
      </c>
      <c r="E7" s="367">
        <f>'Table No. 21'!E7</f>
        <v>2.4268448414200998</v>
      </c>
      <c r="F7" s="367">
        <f>'Table No. 21'!F7</f>
        <v>3</v>
      </c>
      <c r="G7" s="367">
        <f>'Table No. 21'!G7</f>
        <v>2.7725426071924555</v>
      </c>
      <c r="H7" s="367">
        <f>'Table No. 21'!H7</f>
        <v>3.2327210524172201</v>
      </c>
      <c r="I7" s="367">
        <f>'Table No. 21'!I7</f>
        <v>3.5</v>
      </c>
      <c r="J7" s="367">
        <f>'Table No. 21'!J7</f>
        <v>3.5</v>
      </c>
      <c r="K7" s="367">
        <f>'Table No. 21'!K7</f>
        <v>3</v>
      </c>
      <c r="L7" s="367">
        <f>'Table No. 21'!L7</f>
        <v>3</v>
      </c>
      <c r="M7" s="367">
        <f>'Table No. 21'!M7</f>
        <v>2.5</v>
      </c>
      <c r="N7" s="367">
        <f>'Table No. 21'!N7</f>
        <v>2.5</v>
      </c>
      <c r="O7" s="367">
        <f>'Table No. 21'!O7</f>
        <v>2.8844393306491778</v>
      </c>
      <c r="P7" s="368" t="s">
        <v>422</v>
      </c>
      <c r="Q7" s="284">
        <v>2</v>
      </c>
      <c r="R7" s="15"/>
      <c r="S7" s="15"/>
    </row>
    <row r="8" spans="1:19" ht="18.75" x14ac:dyDescent="0.2">
      <c r="A8" s="701" t="s">
        <v>81</v>
      </c>
      <c r="B8" s="701"/>
      <c r="C8" s="287">
        <f>'Table No. 21'!C8</f>
        <v>2.3193320069643137</v>
      </c>
      <c r="D8" s="287">
        <f>'Table No. 21'!D8</f>
        <v>2.3216558969654559</v>
      </c>
      <c r="E8" s="287">
        <f>'Table No. 21'!E8</f>
        <v>2.6507612701283723</v>
      </c>
      <c r="F8" s="287">
        <f>'Table No. 21'!F8</f>
        <v>2.8832641235578582</v>
      </c>
      <c r="G8" s="287">
        <f>'Table No. 21'!G8</f>
        <v>2.8965543183869995</v>
      </c>
      <c r="H8" s="287">
        <f>'Table No. 21'!H8</f>
        <v>3.4926960340792608</v>
      </c>
      <c r="I8" s="287">
        <f>'Table No. 21'!I8</f>
        <v>3.6522671624623819</v>
      </c>
      <c r="J8" s="287">
        <f>'Table No. 21'!J8</f>
        <v>3.648778912715227</v>
      </c>
      <c r="K8" s="287">
        <f>'Table No. 21'!K8</f>
        <v>2.9537781989097431</v>
      </c>
      <c r="L8" s="287">
        <f>'Table No. 21'!L8</f>
        <v>3.0024823114622388</v>
      </c>
      <c r="M8" s="287">
        <f>'Table No. 21'!M8</f>
        <v>2.3146787640853037</v>
      </c>
      <c r="N8" s="287">
        <f>'Table No. 21'!N8</f>
        <v>2.3061034869459802</v>
      </c>
      <c r="O8" s="287">
        <f>'Table No. 21'!O8</f>
        <v>2.9058108782344987</v>
      </c>
      <c r="P8" s="678" t="s">
        <v>423</v>
      </c>
      <c r="Q8" s="679"/>
      <c r="R8" s="15"/>
      <c r="S8" s="15"/>
    </row>
    <row r="9" spans="1:19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19" x14ac:dyDescent="0.2">
      <c r="A12" s="15"/>
      <c r="B12" s="15"/>
      <c r="C12" s="15"/>
      <c r="D12" s="15"/>
      <c r="E12" s="15"/>
      <c r="F12" s="702" t="s">
        <v>528</v>
      </c>
      <c r="G12" s="703"/>
      <c r="H12" s="703"/>
      <c r="I12" s="703"/>
      <c r="J12" s="703"/>
      <c r="K12" s="703"/>
      <c r="L12" s="703"/>
      <c r="M12" s="703"/>
      <c r="N12" s="703"/>
      <c r="O12" s="15"/>
      <c r="P12" s="15"/>
      <c r="Q12" s="15"/>
      <c r="R12" s="15"/>
      <c r="S12" s="15"/>
    </row>
    <row r="13" spans="1:19" x14ac:dyDescent="0.2">
      <c r="A13" s="15"/>
      <c r="B13" s="15"/>
      <c r="C13" s="15"/>
      <c r="D13" s="15"/>
      <c r="E13" s="15"/>
      <c r="F13" s="703"/>
      <c r="G13" s="703"/>
      <c r="H13" s="703"/>
      <c r="I13" s="703"/>
      <c r="J13" s="703"/>
      <c r="K13" s="703"/>
      <c r="L13" s="703"/>
      <c r="M13" s="703"/>
      <c r="N13" s="703"/>
      <c r="O13" s="15"/>
      <c r="P13" s="15"/>
      <c r="Q13" s="15"/>
      <c r="R13" s="15"/>
      <c r="S13" s="15"/>
    </row>
    <row r="14" spans="1:19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19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19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19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19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1:19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19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19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19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19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1:19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1:19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1:19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</row>
    <row r="35" spans="1:19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1:19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1:19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</sheetData>
  <mergeCells count="5">
    <mergeCell ref="A8:B8"/>
    <mergeCell ref="F12:N13"/>
    <mergeCell ref="A4:B5"/>
    <mergeCell ref="P4:Q5"/>
    <mergeCell ref="P8:Q8"/>
  </mergeCells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M35"/>
  <sheetViews>
    <sheetView workbookViewId="0">
      <selection activeCell="J5" sqref="J5"/>
    </sheetView>
  </sheetViews>
  <sheetFormatPr defaultRowHeight="14.25" x14ac:dyDescent="0.2"/>
  <cols>
    <col min="1" max="1" width="4.125" customWidth="1"/>
    <col min="2" max="2" width="31.25" customWidth="1"/>
    <col min="3" max="6" width="15.5" customWidth="1"/>
    <col min="7" max="7" width="19.125" bestFit="1" customWidth="1"/>
    <col min="8" max="8" width="1.625" bestFit="1" customWidth="1"/>
  </cols>
  <sheetData>
    <row r="1" spans="1:13" ht="21.75" x14ac:dyDescent="0.5">
      <c r="A1" s="15"/>
      <c r="B1" s="15"/>
      <c r="C1" s="15"/>
      <c r="D1" s="15"/>
      <c r="E1" s="15"/>
      <c r="F1" s="15"/>
      <c r="G1" s="67"/>
      <c r="H1" s="67"/>
      <c r="I1" s="67"/>
      <c r="J1" s="15"/>
      <c r="K1" s="15"/>
      <c r="L1" s="15"/>
      <c r="M1" s="15"/>
    </row>
    <row r="2" spans="1:13" ht="18.75" x14ac:dyDescent="0.2">
      <c r="A2" s="700" t="s">
        <v>84</v>
      </c>
      <c r="B2" s="700"/>
      <c r="C2" s="57" t="s">
        <v>85</v>
      </c>
      <c r="D2" s="57" t="s">
        <v>86</v>
      </c>
      <c r="E2" s="57" t="s">
        <v>87</v>
      </c>
      <c r="F2" s="57" t="s">
        <v>5</v>
      </c>
      <c r="G2" s="680" t="s">
        <v>427</v>
      </c>
      <c r="H2" s="681"/>
      <c r="I2" s="15"/>
      <c r="J2" s="15"/>
      <c r="K2" s="15"/>
      <c r="L2" s="15"/>
      <c r="M2" s="15"/>
    </row>
    <row r="3" spans="1:13" ht="18.75" x14ac:dyDescent="0.2">
      <c r="A3" s="700"/>
      <c r="B3" s="700"/>
      <c r="C3" s="58" t="s">
        <v>118</v>
      </c>
      <c r="D3" s="58" t="s">
        <v>119</v>
      </c>
      <c r="E3" s="58" t="s">
        <v>119</v>
      </c>
      <c r="F3" s="59" t="s">
        <v>44</v>
      </c>
      <c r="G3" s="682"/>
      <c r="H3" s="683"/>
      <c r="I3" s="15"/>
      <c r="J3" s="15"/>
      <c r="K3" s="15"/>
      <c r="L3" s="15"/>
      <c r="M3" s="15"/>
    </row>
    <row r="4" spans="1:13" ht="21.75" x14ac:dyDescent="0.2">
      <c r="A4" s="62">
        <v>1</v>
      </c>
      <c r="B4" s="62" t="s">
        <v>88</v>
      </c>
      <c r="C4" s="346">
        <v>7.8450000000000006E-2</v>
      </c>
      <c r="D4" s="346">
        <v>0.13156000000000001</v>
      </c>
      <c r="E4" s="346">
        <v>0.17125399999999999</v>
      </c>
      <c r="F4" s="346">
        <v>0.38126400000000005</v>
      </c>
      <c r="G4" s="329" t="s">
        <v>428</v>
      </c>
      <c r="H4" s="327">
        <v>1</v>
      </c>
      <c r="I4" s="15"/>
      <c r="J4" s="15"/>
      <c r="K4" s="15"/>
      <c r="L4" s="15"/>
      <c r="M4" s="15"/>
    </row>
    <row r="5" spans="1:13" ht="21.75" x14ac:dyDescent="0.2">
      <c r="A5" s="62">
        <v>2</v>
      </c>
      <c r="B5" s="62" t="s">
        <v>90</v>
      </c>
      <c r="C5" s="346">
        <v>0.15472712010016099</v>
      </c>
      <c r="D5" s="346">
        <v>0.23568263775489801</v>
      </c>
      <c r="E5" s="346">
        <v>0.22832624214494099</v>
      </c>
      <c r="F5" s="346">
        <v>0.61873599999999995</v>
      </c>
      <c r="G5" s="329" t="s">
        <v>429</v>
      </c>
      <c r="H5" s="327">
        <v>2</v>
      </c>
      <c r="I5" s="15"/>
      <c r="J5" s="15"/>
      <c r="K5" s="15"/>
      <c r="L5" s="15"/>
      <c r="M5" s="15"/>
    </row>
    <row r="6" spans="1:13" ht="21.75" x14ac:dyDescent="0.2">
      <c r="A6" s="701" t="s">
        <v>92</v>
      </c>
      <c r="B6" s="701"/>
      <c r="C6" s="68">
        <v>0.23317712010016101</v>
      </c>
      <c r="D6" s="68">
        <v>0.36724263775489802</v>
      </c>
      <c r="E6" s="68">
        <v>0.39958024214494098</v>
      </c>
      <c r="F6" s="69">
        <v>1</v>
      </c>
      <c r="G6" s="678" t="s">
        <v>430</v>
      </c>
      <c r="H6" s="679"/>
      <c r="I6" s="15"/>
      <c r="J6" s="15"/>
      <c r="K6" s="15"/>
      <c r="L6" s="15"/>
      <c r="M6" s="15"/>
    </row>
    <row r="7" spans="1:1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ht="21.75" x14ac:dyDescent="0.55000000000000004">
      <c r="A9" s="15"/>
      <c r="B9" s="15"/>
      <c r="C9" s="15"/>
      <c r="D9" s="472" t="s">
        <v>527</v>
      </c>
      <c r="E9" s="473"/>
      <c r="F9" s="473"/>
      <c r="G9" s="474"/>
      <c r="H9" s="15"/>
      <c r="I9" s="15"/>
      <c r="J9" s="15"/>
      <c r="K9" s="15"/>
      <c r="L9" s="15"/>
      <c r="M9" s="15"/>
    </row>
    <row r="10" spans="1:1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3" ht="26.25" x14ac:dyDescent="0.65">
      <c r="A11" s="15"/>
      <c r="B11" s="704"/>
      <c r="C11" s="705"/>
      <c r="D11" s="705"/>
      <c r="E11" s="706"/>
      <c r="F11" s="291"/>
      <c r="G11" s="473"/>
      <c r="H11" s="473"/>
      <c r="I11" s="473"/>
      <c r="J11" s="473"/>
      <c r="K11" s="474"/>
      <c r="L11" s="15"/>
      <c r="M11" s="15"/>
    </row>
    <row r="12" spans="1:13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3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</sheetData>
  <mergeCells count="7">
    <mergeCell ref="A6:B6"/>
    <mergeCell ref="A2:B3"/>
    <mergeCell ref="B11:E11"/>
    <mergeCell ref="G11:K11"/>
    <mergeCell ref="G2:H3"/>
    <mergeCell ref="G6:H6"/>
    <mergeCell ref="D9:G9"/>
  </mergeCells>
  <pageMargins left="0.7" right="0.7" top="0.75" bottom="0.75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O28"/>
  <sheetViews>
    <sheetView topLeftCell="A2" workbookViewId="0">
      <selection activeCell="O6" sqref="O6"/>
    </sheetView>
  </sheetViews>
  <sheetFormatPr defaultRowHeight="14.25" x14ac:dyDescent="0.2"/>
  <cols>
    <col min="1" max="1" width="2.875" bestFit="1" customWidth="1"/>
    <col min="2" max="2" width="44.25" bestFit="1" customWidth="1"/>
  </cols>
  <sheetData>
    <row r="1" spans="1:15" x14ac:dyDescent="0.2">
      <c r="A1" s="15"/>
      <c r="B1" s="15"/>
      <c r="C1" s="15"/>
      <c r="D1" s="15"/>
      <c r="E1" s="15"/>
      <c r="F1" s="366"/>
      <c r="G1" s="366"/>
      <c r="H1" s="366"/>
      <c r="I1" s="366"/>
      <c r="J1" s="366"/>
      <c r="K1" s="366"/>
      <c r="L1" s="366"/>
      <c r="M1" s="366"/>
      <c r="N1" s="366"/>
    </row>
    <row r="2" spans="1:15" ht="21.75" x14ac:dyDescent="0.2">
      <c r="A2" s="24"/>
      <c r="B2" s="15"/>
      <c r="C2" s="15"/>
      <c r="D2" s="15"/>
      <c r="E2" s="24"/>
      <c r="F2" s="24"/>
      <c r="G2" s="24"/>
      <c r="H2" s="24"/>
      <c r="I2" s="24"/>
      <c r="J2" s="24"/>
      <c r="K2" s="15"/>
      <c r="L2" s="15"/>
      <c r="M2" s="15"/>
      <c r="N2" s="15"/>
      <c r="O2" s="15"/>
    </row>
    <row r="3" spans="1:15" ht="43.5" customHeight="1" x14ac:dyDescent="0.4">
      <c r="A3" s="707" t="s">
        <v>431</v>
      </c>
      <c r="B3" s="707"/>
      <c r="C3" s="330" t="s">
        <v>444</v>
      </c>
      <c r="D3" s="330" t="s">
        <v>443</v>
      </c>
      <c r="E3" s="15"/>
      <c r="F3" s="708" t="s">
        <v>526</v>
      </c>
      <c r="G3" s="708"/>
      <c r="H3" s="708"/>
      <c r="I3" s="708"/>
      <c r="J3" s="708"/>
      <c r="K3" s="708"/>
      <c r="L3" s="708"/>
      <c r="M3" s="708"/>
      <c r="N3" s="708"/>
      <c r="O3" s="15"/>
    </row>
    <row r="4" spans="1:15" ht="21.75" x14ac:dyDescent="0.2">
      <c r="A4" s="363">
        <v>1</v>
      </c>
      <c r="B4" s="359" t="s">
        <v>432</v>
      </c>
      <c r="C4" s="355">
        <f>'Table No. 24'!D6</f>
        <v>0.41</v>
      </c>
      <c r="D4" s="355">
        <f>'Table No. 24'!C6</f>
        <v>0.59</v>
      </c>
      <c r="E4" s="246"/>
      <c r="F4" s="246"/>
      <c r="G4" s="246"/>
      <c r="H4" s="246"/>
      <c r="I4" s="246"/>
      <c r="J4" s="246"/>
      <c r="K4" s="246"/>
      <c r="L4" s="246"/>
      <c r="M4" s="15"/>
      <c r="N4" s="15"/>
      <c r="O4" s="15"/>
    </row>
    <row r="5" spans="1:15" ht="21.75" x14ac:dyDescent="0.2">
      <c r="A5" s="364">
        <v>2</v>
      </c>
      <c r="B5" s="360" t="s">
        <v>433</v>
      </c>
      <c r="C5" s="355">
        <f>'Table No. 24'!D7</f>
        <v>0.93</v>
      </c>
      <c r="D5" s="355">
        <f>'Table No. 24'!C7</f>
        <v>7.0000000000000007E-2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ht="21.75" x14ac:dyDescent="0.2">
      <c r="A6" s="363">
        <v>3</v>
      </c>
      <c r="B6" s="361" t="s">
        <v>434</v>
      </c>
      <c r="C6" s="355">
        <f>'Table No. 24'!D8</f>
        <v>0</v>
      </c>
      <c r="D6" s="355">
        <f>'Table No. 24'!C8</f>
        <v>1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1.75" x14ac:dyDescent="0.2">
      <c r="A7" s="364">
        <v>4</v>
      </c>
      <c r="B7" s="361" t="s">
        <v>435</v>
      </c>
      <c r="C7" s="355">
        <f>'Table No. 24'!D9</f>
        <v>0.71</v>
      </c>
      <c r="D7" s="355">
        <f>'Table No. 24'!C9</f>
        <v>0.28999999999999998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21.75" x14ac:dyDescent="0.2">
      <c r="A8" s="363">
        <v>5</v>
      </c>
      <c r="B8" s="360" t="s">
        <v>436</v>
      </c>
      <c r="C8" s="355">
        <f>'Table No. 24'!D10</f>
        <v>1</v>
      </c>
      <c r="D8" s="355">
        <f>'Table No. 24'!C10</f>
        <v>0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21.75" x14ac:dyDescent="0.2">
      <c r="A9" s="364">
        <v>6</v>
      </c>
      <c r="B9" s="360" t="s">
        <v>437</v>
      </c>
      <c r="C9" s="355">
        <f>'Table No. 24'!D11</f>
        <v>0</v>
      </c>
      <c r="D9" s="355">
        <f>'Table No. 24'!C11</f>
        <v>1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ht="21.75" x14ac:dyDescent="0.2">
      <c r="A10" s="363">
        <v>7</v>
      </c>
      <c r="B10" s="360" t="s">
        <v>438</v>
      </c>
      <c r="C10" s="355">
        <f>'Table No. 24'!D12</f>
        <v>0.83</v>
      </c>
      <c r="D10" s="355">
        <f>'Table No. 24'!C12</f>
        <v>0.17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ht="21.75" x14ac:dyDescent="0.2">
      <c r="A11" s="364">
        <v>8</v>
      </c>
      <c r="B11" s="360" t="s">
        <v>439</v>
      </c>
      <c r="C11" s="355">
        <f>'Table No. 24'!D13</f>
        <v>0.39</v>
      </c>
      <c r="D11" s="355">
        <f>'Table No. 24'!C13</f>
        <v>0.61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15" ht="21.75" x14ac:dyDescent="0.2">
      <c r="A12" s="363">
        <v>9</v>
      </c>
      <c r="B12" s="360" t="s">
        <v>440</v>
      </c>
      <c r="C12" s="355">
        <f>'Table No. 24'!D14</f>
        <v>0.57999999999999996</v>
      </c>
      <c r="D12" s="355">
        <f>'Table No. 24'!C14</f>
        <v>0.42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 ht="21.75" x14ac:dyDescent="0.2">
      <c r="A13" s="364">
        <v>10</v>
      </c>
      <c r="B13" s="360" t="s">
        <v>441</v>
      </c>
      <c r="C13" s="355">
        <f>'Table No. 24'!D15</f>
        <v>0.47</v>
      </c>
      <c r="D13" s="355">
        <f>'Table No. 24'!C15</f>
        <v>0.53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21.75" x14ac:dyDescent="0.2">
      <c r="A14" s="363">
        <v>11</v>
      </c>
      <c r="B14" s="360" t="s">
        <v>442</v>
      </c>
      <c r="C14" s="355">
        <f>'Table No. 24'!D16</f>
        <v>0.67</v>
      </c>
      <c r="D14" s="355">
        <f>'Table No. 24'!C16</f>
        <v>0.33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5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</sheetData>
  <mergeCells count="2">
    <mergeCell ref="A3:B3"/>
    <mergeCell ref="F3:N3"/>
  </mergeCells>
  <pageMargins left="0.7" right="0.7" top="0.75" bottom="0.75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O28"/>
  <sheetViews>
    <sheetView topLeftCell="A3" workbookViewId="0">
      <selection activeCell="F4" sqref="F4:O4"/>
    </sheetView>
  </sheetViews>
  <sheetFormatPr defaultRowHeight="14.25" x14ac:dyDescent="0.2"/>
  <cols>
    <col min="1" max="1" width="2.875" style="332" bestFit="1" customWidth="1"/>
    <col min="2" max="2" width="44.25" bestFit="1" customWidth="1"/>
    <col min="3" max="3" width="13.25" customWidth="1"/>
    <col min="4" max="4" width="14.75" customWidth="1"/>
  </cols>
  <sheetData>
    <row r="1" spans="1:15" x14ac:dyDescent="0.2">
      <c r="A1" s="331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3.25" x14ac:dyDescent="0.2">
      <c r="A2" s="331"/>
      <c r="B2" s="22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">
      <c r="A3" s="331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56.25" customHeight="1" x14ac:dyDescent="0.2">
      <c r="A4" s="707" t="s">
        <v>431</v>
      </c>
      <c r="B4" s="707"/>
      <c r="C4" s="330" t="s">
        <v>446</v>
      </c>
      <c r="D4" s="330" t="s">
        <v>445</v>
      </c>
      <c r="E4" s="365"/>
      <c r="F4" s="709" t="s">
        <v>525</v>
      </c>
      <c r="G4" s="710"/>
      <c r="H4" s="710"/>
      <c r="I4" s="710"/>
      <c r="J4" s="710"/>
      <c r="K4" s="710"/>
      <c r="L4" s="710"/>
      <c r="M4" s="710"/>
      <c r="N4" s="710"/>
      <c r="O4" s="711"/>
    </row>
    <row r="5" spans="1:15" ht="21.75" customHeight="1" x14ac:dyDescent="0.2">
      <c r="A5" s="351">
        <v>1</v>
      </c>
      <c r="B5" s="359" t="s">
        <v>432</v>
      </c>
      <c r="C5" s="355">
        <f>'Table No. 25'!D6</f>
        <v>0.22282608695652173</v>
      </c>
      <c r="D5" s="355">
        <f>'Table No. 25'!C6</f>
        <v>0.77717391304347827</v>
      </c>
      <c r="E5" s="71"/>
      <c r="F5" s="71"/>
      <c r="G5" s="71"/>
      <c r="H5" s="71"/>
      <c r="I5" s="15"/>
      <c r="J5" s="15"/>
      <c r="K5" s="15"/>
      <c r="L5" s="15"/>
      <c r="M5" s="15"/>
      <c r="N5" s="15"/>
      <c r="O5" s="15"/>
    </row>
    <row r="6" spans="1:15" ht="21.75" customHeight="1" x14ac:dyDescent="0.2">
      <c r="A6" s="353">
        <v>2</v>
      </c>
      <c r="B6" s="360" t="s">
        <v>433</v>
      </c>
      <c r="C6" s="355">
        <f>'Table No. 25'!D7</f>
        <v>0.88017535314174378</v>
      </c>
      <c r="D6" s="355">
        <f>'Table No. 25'!C7</f>
        <v>0.11982464685825621</v>
      </c>
      <c r="E6" s="71"/>
      <c r="F6" s="71"/>
      <c r="G6" s="71"/>
      <c r="H6" s="71"/>
      <c r="I6" s="15"/>
      <c r="J6" s="15"/>
      <c r="K6" s="15"/>
      <c r="L6" s="15"/>
      <c r="M6" s="15"/>
      <c r="N6" s="15"/>
      <c r="O6" s="15"/>
    </row>
    <row r="7" spans="1:15" ht="21.75" x14ac:dyDescent="0.2">
      <c r="A7" s="351">
        <v>3</v>
      </c>
      <c r="B7" s="361" t="s">
        <v>434</v>
      </c>
      <c r="C7" s="355">
        <f>'Table No. 25'!D8</f>
        <v>0</v>
      </c>
      <c r="D7" s="355">
        <f>'Table No. 25'!C8</f>
        <v>1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21.75" x14ac:dyDescent="0.2">
      <c r="A8" s="353">
        <v>4</v>
      </c>
      <c r="B8" s="361" t="s">
        <v>435</v>
      </c>
      <c r="C8" s="355">
        <f>'Table No. 25'!D9</f>
        <v>0.6785714285714286</v>
      </c>
      <c r="D8" s="355">
        <f>'Table No. 25'!C9</f>
        <v>0.32142857142857145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21.75" x14ac:dyDescent="0.2">
      <c r="A9" s="351">
        <v>5</v>
      </c>
      <c r="B9" s="360" t="s">
        <v>436</v>
      </c>
      <c r="C9" s="355">
        <f>'Table No. 25'!D10</f>
        <v>1</v>
      </c>
      <c r="D9" s="355">
        <f>'Table No. 25'!C10</f>
        <v>0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ht="21.75" x14ac:dyDescent="0.2">
      <c r="A10" s="353">
        <v>6</v>
      </c>
      <c r="B10" s="360" t="s">
        <v>437</v>
      </c>
      <c r="C10" s="355">
        <f>'Table No. 25'!D11</f>
        <v>0</v>
      </c>
      <c r="D10" s="355">
        <f>'Table No. 25'!C11</f>
        <v>1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ht="21.75" x14ac:dyDescent="0.2">
      <c r="A11" s="351">
        <v>7</v>
      </c>
      <c r="B11" s="360" t="s">
        <v>438</v>
      </c>
      <c r="C11" s="355">
        <f>'Table No. 25'!D12</f>
        <v>0.55102040816326525</v>
      </c>
      <c r="D11" s="355">
        <f>'Table No. 25'!C12</f>
        <v>0.44897959183673469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15" ht="21.75" x14ac:dyDescent="0.2">
      <c r="A12" s="353">
        <v>8</v>
      </c>
      <c r="B12" s="360" t="s">
        <v>439</v>
      </c>
      <c r="C12" s="355">
        <f>'Table No. 25'!D13</f>
        <v>5.5900621118012424E-2</v>
      </c>
      <c r="D12" s="355">
        <f>'Table No. 25'!C13</f>
        <v>0.94409937888198758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 ht="21.75" x14ac:dyDescent="0.2">
      <c r="A13" s="351">
        <v>9</v>
      </c>
      <c r="B13" s="360" t="s">
        <v>440</v>
      </c>
      <c r="C13" s="355">
        <f>'Table No. 25'!D14</f>
        <v>0.42857142857142855</v>
      </c>
      <c r="D13" s="355">
        <f>'Table No. 25'!C14</f>
        <v>0.5714285714285714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21.75" x14ac:dyDescent="0.2">
      <c r="A14" s="353">
        <v>10</v>
      </c>
      <c r="B14" s="360" t="s">
        <v>441</v>
      </c>
      <c r="C14" s="355">
        <f>'Table No. 25'!D15</f>
        <v>0.51282051282051277</v>
      </c>
      <c r="D14" s="355">
        <f>'Table No. 25'!C15</f>
        <v>0.48717948717948717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 ht="21.75" x14ac:dyDescent="0.2">
      <c r="A15" s="351">
        <v>11</v>
      </c>
      <c r="B15" s="360" t="s">
        <v>442</v>
      </c>
      <c r="C15" s="355">
        <f>'Table No. 25'!D16</f>
        <v>0.66666666666666663</v>
      </c>
      <c r="D15" s="355">
        <f>'Table No. 25'!C16</f>
        <v>0.33333333333333331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5" x14ac:dyDescent="0.2">
      <c r="A16" s="331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x14ac:dyDescent="0.2">
      <c r="A17" s="331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2">
      <c r="A18" s="331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2">
      <c r="A19" s="331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x14ac:dyDescent="0.2">
      <c r="A20" s="331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x14ac:dyDescent="0.2">
      <c r="A21" s="331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 x14ac:dyDescent="0.2">
      <c r="A22" s="331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x14ac:dyDescent="0.2">
      <c r="A23" s="331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x14ac:dyDescent="0.2">
      <c r="A24" s="331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x14ac:dyDescent="0.2">
      <c r="A25" s="33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x14ac:dyDescent="0.2">
      <c r="A26" s="331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x14ac:dyDescent="0.2">
      <c r="A27" s="331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2">
      <c r="A28" s="331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</sheetData>
  <mergeCells count="2">
    <mergeCell ref="F4:O4"/>
    <mergeCell ref="A4:B4"/>
  </mergeCell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Q22"/>
  <sheetViews>
    <sheetView workbookViewId="0">
      <selection activeCell="F3" sqref="F3:P3"/>
    </sheetView>
  </sheetViews>
  <sheetFormatPr defaultRowHeight="14.25" x14ac:dyDescent="0.2"/>
  <cols>
    <col min="1" max="1" width="2.875" style="332" bestFit="1" customWidth="1"/>
    <col min="2" max="2" width="44.25" bestFit="1" customWidth="1"/>
    <col min="3" max="3" width="18.5" customWidth="1"/>
    <col min="4" max="4" width="15.875" customWidth="1"/>
  </cols>
  <sheetData>
    <row r="1" spans="1:17" x14ac:dyDescent="0.2">
      <c r="A1" s="331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14.25" customHeight="1" x14ac:dyDescent="0.2">
      <c r="A2" s="331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3.25" customHeight="1" x14ac:dyDescent="0.55000000000000004">
      <c r="A3" s="331"/>
      <c r="B3" s="15"/>
      <c r="C3" s="15"/>
      <c r="D3" s="15"/>
      <c r="E3" s="296"/>
      <c r="F3" s="472" t="s">
        <v>524</v>
      </c>
      <c r="G3" s="473"/>
      <c r="H3" s="473"/>
      <c r="I3" s="473"/>
      <c r="J3" s="473"/>
      <c r="K3" s="473"/>
      <c r="L3" s="473"/>
      <c r="M3" s="473"/>
      <c r="N3" s="473"/>
      <c r="O3" s="473"/>
      <c r="P3" s="474"/>
      <c r="Q3" s="15"/>
    </row>
    <row r="4" spans="1:17" ht="14.25" customHeight="1" x14ac:dyDescent="0.2">
      <c r="A4" s="331"/>
      <c r="B4" s="15"/>
      <c r="C4" s="15"/>
      <c r="D4" s="15"/>
      <c r="E4" s="15"/>
      <c r="F4" s="71"/>
      <c r="G4" s="71"/>
      <c r="H4" s="71"/>
      <c r="I4" s="71"/>
      <c r="J4" s="15"/>
      <c r="K4" s="15"/>
      <c r="L4" s="15"/>
      <c r="M4" s="15"/>
      <c r="N4" s="15"/>
      <c r="O4" s="15"/>
      <c r="P4" s="15"/>
      <c r="Q4" s="15"/>
    </row>
    <row r="5" spans="1:17" ht="20.100000000000001" customHeight="1" x14ac:dyDescent="0.2">
      <c r="A5" s="712" t="s">
        <v>447</v>
      </c>
      <c r="B5" s="713"/>
      <c r="C5" s="290" t="s">
        <v>317</v>
      </c>
      <c r="D5" s="290" t="s">
        <v>316</v>
      </c>
      <c r="E5" s="15"/>
      <c r="F5" s="71"/>
      <c r="G5" s="71"/>
      <c r="H5" s="71"/>
      <c r="I5" s="71"/>
      <c r="J5" s="15"/>
      <c r="K5" s="15"/>
      <c r="L5" s="15"/>
      <c r="M5" s="15"/>
      <c r="N5" s="15"/>
      <c r="O5" s="15"/>
      <c r="P5" s="15"/>
      <c r="Q5" s="15"/>
    </row>
    <row r="6" spans="1:17" ht="20.100000000000001" customHeight="1" x14ac:dyDescent="0.2">
      <c r="A6" s="351">
        <v>1</v>
      </c>
      <c r="B6" s="359" t="s">
        <v>432</v>
      </c>
      <c r="C6" s="355">
        <f>'Table No. 26'!D6</f>
        <v>0.21809169764560099</v>
      </c>
      <c r="D6" s="355">
        <f>'Table No. 26'!C6</f>
        <v>0.78190830235439901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0.100000000000001" customHeight="1" x14ac:dyDescent="0.2">
      <c r="A7" s="353">
        <v>2</v>
      </c>
      <c r="B7" s="360" t="s">
        <v>433</v>
      </c>
      <c r="C7" s="355">
        <f>'Table No. 26'!D7</f>
        <v>0.891156462585034</v>
      </c>
      <c r="D7" s="355">
        <f>'Table No. 26'!C7</f>
        <v>0.10884353741496598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20.100000000000001" customHeight="1" x14ac:dyDescent="0.2">
      <c r="A8" s="351">
        <v>3</v>
      </c>
      <c r="B8" s="359" t="s">
        <v>434</v>
      </c>
      <c r="C8" s="355">
        <f>'Table No. 26'!D8</f>
        <v>0</v>
      </c>
      <c r="D8" s="355">
        <f>'Table No. 26'!C8</f>
        <v>1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20.100000000000001" customHeight="1" x14ac:dyDescent="0.2">
      <c r="A9" s="353">
        <v>4</v>
      </c>
      <c r="B9" s="360" t="s">
        <v>435</v>
      </c>
      <c r="C9" s="355">
        <f>'Table No. 26'!D9</f>
        <v>0.69230769230769229</v>
      </c>
      <c r="D9" s="355">
        <f>'Table No. 26'!C9</f>
        <v>0.30769230769230771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20.100000000000001" customHeight="1" x14ac:dyDescent="0.2">
      <c r="A10" s="351">
        <v>5</v>
      </c>
      <c r="B10" s="359" t="s">
        <v>436</v>
      </c>
      <c r="C10" s="355">
        <f>'Table No. 26'!D10</f>
        <v>1</v>
      </c>
      <c r="D10" s="355">
        <f>'Table No. 26'!C10</f>
        <v>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20.100000000000001" customHeight="1" x14ac:dyDescent="0.2">
      <c r="A11" s="353">
        <v>6</v>
      </c>
      <c r="B11" s="360" t="s">
        <v>437</v>
      </c>
      <c r="C11" s="355">
        <f>'Table No. 26'!D11</f>
        <v>0</v>
      </c>
      <c r="D11" s="355">
        <f>'Table No. 26'!C11</f>
        <v>1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20.100000000000001" customHeight="1" x14ac:dyDescent="0.2">
      <c r="A12" s="351">
        <v>7</v>
      </c>
      <c r="B12" s="359" t="s">
        <v>438</v>
      </c>
      <c r="C12" s="355">
        <f>'Table No. 26'!D12</f>
        <v>0.56521739130434778</v>
      </c>
      <c r="D12" s="355">
        <f>'Table No. 26'!C12</f>
        <v>0.43478260869565216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 ht="20.100000000000001" customHeight="1" x14ac:dyDescent="0.2">
      <c r="A13" s="353">
        <v>8</v>
      </c>
      <c r="B13" s="360" t="s">
        <v>439</v>
      </c>
      <c r="C13" s="355">
        <f>'Table No. 26'!D13</f>
        <v>0.24752475247524752</v>
      </c>
      <c r="D13" s="355">
        <f>'Table No. 26'!C13</f>
        <v>0.75247524752475248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ht="20.100000000000001" customHeight="1" x14ac:dyDescent="0.2">
      <c r="A14" s="351">
        <v>9</v>
      </c>
      <c r="B14" s="359" t="s">
        <v>440</v>
      </c>
      <c r="C14" s="355">
        <f>'Table No. 26'!D14</f>
        <v>0.57894736842105265</v>
      </c>
      <c r="D14" s="355">
        <f>'Table No. 26'!C14</f>
        <v>0.42105263157894735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20.100000000000001" customHeight="1" x14ac:dyDescent="0.2">
      <c r="A15" s="353">
        <v>10</v>
      </c>
      <c r="B15" s="360" t="s">
        <v>441</v>
      </c>
      <c r="C15" s="355">
        <f>'Table No. 26'!D15</f>
        <v>0.54545454545454541</v>
      </c>
      <c r="D15" s="355">
        <f>'Table No. 26'!C15</f>
        <v>0.45454545454545453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20.100000000000001" customHeight="1" x14ac:dyDescent="0.2">
      <c r="A16" s="351">
        <v>12</v>
      </c>
      <c r="B16" s="359" t="s">
        <v>442</v>
      </c>
      <c r="C16" s="355">
        <f>'Table No. 26'!D16</f>
        <v>0.66666666666666663</v>
      </c>
      <c r="D16" s="355">
        <f>'Table No. 26'!C16</f>
        <v>0.33333333333333331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x14ac:dyDescent="0.2">
      <c r="A17" s="331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x14ac:dyDescent="0.2">
      <c r="A18" s="331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x14ac:dyDescent="0.2">
      <c r="A19" s="331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x14ac:dyDescent="0.2">
      <c r="A20" s="331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x14ac:dyDescent="0.2">
      <c r="A21" s="331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x14ac:dyDescent="0.2">
      <c r="A22" s="331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</sheetData>
  <mergeCells count="2">
    <mergeCell ref="A5:B5"/>
    <mergeCell ref="F3:P3"/>
  </mergeCell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R25"/>
  <sheetViews>
    <sheetView workbookViewId="0">
      <selection activeCell="F3" sqref="F3:Q3"/>
    </sheetView>
  </sheetViews>
  <sheetFormatPr defaultRowHeight="14.25" x14ac:dyDescent="0.2"/>
  <cols>
    <col min="1" max="1" width="2.875" bestFit="1" customWidth="1"/>
    <col min="2" max="2" width="44.25" bestFit="1" customWidth="1"/>
  </cols>
  <sheetData>
    <row r="1" spans="1:18" ht="14.2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14.2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ht="21.75" customHeight="1" x14ac:dyDescent="0.55000000000000004">
      <c r="A3" s="15"/>
      <c r="B3" s="15"/>
      <c r="C3" s="15"/>
      <c r="D3" s="15"/>
      <c r="E3" s="15"/>
      <c r="F3" s="472" t="s">
        <v>523</v>
      </c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4"/>
      <c r="R3" s="15"/>
    </row>
    <row r="4" spans="1:18" ht="14.25" customHeight="1" x14ac:dyDescent="0.2">
      <c r="A4" s="15"/>
      <c r="B4" s="15"/>
      <c r="C4" s="15"/>
      <c r="D4" s="15"/>
      <c r="E4" s="15"/>
      <c r="F4" s="25"/>
      <c r="G4" s="2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ht="18.75" customHeight="1" x14ac:dyDescent="0.2">
      <c r="A5" s="715"/>
      <c r="B5" s="716" t="s">
        <v>431</v>
      </c>
      <c r="C5" s="714" t="s">
        <v>448</v>
      </c>
      <c r="D5" s="714"/>
      <c r="E5" s="714"/>
      <c r="F5" s="25"/>
      <c r="G5" s="2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ht="18.75" customHeight="1" x14ac:dyDescent="0.2">
      <c r="A6" s="715"/>
      <c r="B6" s="716"/>
      <c r="C6" s="294" t="s">
        <v>319</v>
      </c>
      <c r="D6" s="294" t="s">
        <v>320</v>
      </c>
      <c r="E6" s="294" t="s">
        <v>321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1.75" x14ac:dyDescent="0.2">
      <c r="A7" s="351">
        <v>1</v>
      </c>
      <c r="B7" s="350" t="s">
        <v>432</v>
      </c>
      <c r="C7" s="355">
        <f>'Table No. 27'!C7</f>
        <v>5.3075995174909532E-2</v>
      </c>
      <c r="D7" s="355">
        <f>'Table No. 27'!D7</f>
        <v>0.15319662243667068</v>
      </c>
      <c r="E7" s="355">
        <f>'Table No. 27'!E7</f>
        <v>0.43305186972255733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ht="21.75" x14ac:dyDescent="0.2">
      <c r="A8" s="353">
        <v>2</v>
      </c>
      <c r="B8" s="352" t="s">
        <v>433</v>
      </c>
      <c r="C8" s="355">
        <f>'Table No. 27'!C8</f>
        <v>4.3710539096648855E-2</v>
      </c>
      <c r="D8" s="355">
        <f>'Table No. 27'!D8</f>
        <v>6.2166100048567263E-2</v>
      </c>
      <c r="E8" s="355">
        <f>'Table No. 27'!E8</f>
        <v>0.19766877124817872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ht="21.75" x14ac:dyDescent="0.2">
      <c r="A9" s="351">
        <v>3</v>
      </c>
      <c r="B9" s="354" t="s">
        <v>434</v>
      </c>
      <c r="C9" s="355">
        <f>'Table No. 27'!C9</f>
        <v>1</v>
      </c>
      <c r="D9" s="355">
        <f>'Table No. 27'!D9</f>
        <v>1</v>
      </c>
      <c r="E9" s="355">
        <f>'Table No. 27'!E9</f>
        <v>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21.75" x14ac:dyDescent="0.2">
      <c r="A10" s="353">
        <v>4</v>
      </c>
      <c r="B10" s="354" t="s">
        <v>435</v>
      </c>
      <c r="C10" s="355">
        <f>'Table No. 27'!C10</f>
        <v>0.10714285714285714</v>
      </c>
      <c r="D10" s="355">
        <f>'Table No. 27'!D10</f>
        <v>0.14285714285714285</v>
      </c>
      <c r="E10" s="355">
        <f>'Table No. 27'!E10</f>
        <v>0.5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ht="21.75" x14ac:dyDescent="0.2">
      <c r="A11" s="351">
        <v>5</v>
      </c>
      <c r="B11" s="352" t="s">
        <v>436</v>
      </c>
      <c r="C11" s="355">
        <f>'Table No. 27'!C11</f>
        <v>0</v>
      </c>
      <c r="D11" s="355">
        <f>'Table No. 27'!D11</f>
        <v>0.5</v>
      </c>
      <c r="E11" s="355">
        <f>'Table No. 27'!E11</f>
        <v>1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21.75" x14ac:dyDescent="0.2">
      <c r="A12" s="353">
        <v>6</v>
      </c>
      <c r="B12" s="352" t="s">
        <v>437</v>
      </c>
      <c r="C12" s="355">
        <f>'Table No. 27'!C12</f>
        <v>1</v>
      </c>
      <c r="D12" s="355">
        <f>'Table No. 27'!D12</f>
        <v>1</v>
      </c>
      <c r="E12" s="355">
        <f>'Table No. 27'!E12</f>
        <v>1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ht="21.75" x14ac:dyDescent="0.2">
      <c r="A13" s="351">
        <v>7</v>
      </c>
      <c r="B13" s="352" t="s">
        <v>438</v>
      </c>
      <c r="C13" s="355">
        <f>'Table No. 27'!C13</f>
        <v>6.1224489795918366E-2</v>
      </c>
      <c r="D13" s="355">
        <f>'Table No. 27'!D13</f>
        <v>0.11224489795918367</v>
      </c>
      <c r="E13" s="355">
        <f>'Table No. 27'!E13</f>
        <v>0.27551020408163263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ht="21.75" x14ac:dyDescent="0.2">
      <c r="A14" s="353">
        <v>8</v>
      </c>
      <c r="B14" s="352" t="s">
        <v>439</v>
      </c>
      <c r="C14" s="355">
        <f>'Table No. 27'!C14</f>
        <v>9.9378881987577633E-2</v>
      </c>
      <c r="D14" s="355">
        <f>'Table No. 27'!D14</f>
        <v>0.24074074074074073</v>
      </c>
      <c r="E14" s="355">
        <f>'Table No. 27'!E14</f>
        <v>0.54320987654320985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ht="21.75" x14ac:dyDescent="0.2">
      <c r="A15" s="351">
        <v>9</v>
      </c>
      <c r="B15" s="352" t="s">
        <v>440</v>
      </c>
      <c r="C15" s="355">
        <f>'Table No. 27'!C15</f>
        <v>0.15789473684210525</v>
      </c>
      <c r="D15" s="355">
        <f>'Table No. 27'!D15</f>
        <v>0.21052631578947367</v>
      </c>
      <c r="E15" s="355">
        <f>'Table No. 27'!E15</f>
        <v>0.68421052631578949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ht="21.75" x14ac:dyDescent="0.2">
      <c r="A16" s="353">
        <v>10</v>
      </c>
      <c r="B16" s="352" t="s">
        <v>441</v>
      </c>
      <c r="C16" s="355">
        <f>'Table No. 27'!C16</f>
        <v>4.8387096774193547E-2</v>
      </c>
      <c r="D16" s="355">
        <f>'Table No. 27'!D16</f>
        <v>7.9365079365079361E-2</v>
      </c>
      <c r="E16" s="355">
        <f>'Table No. 27'!E16</f>
        <v>0.95744680851063835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ht="21.75" x14ac:dyDescent="0.2">
      <c r="A17" s="351">
        <v>11</v>
      </c>
      <c r="B17" s="352" t="s">
        <v>442</v>
      </c>
      <c r="C17" s="355">
        <f>'Table No. 27'!C17</f>
        <v>0</v>
      </c>
      <c r="D17" s="355">
        <f>'Table No. 27'!D17</f>
        <v>0.66666666666666663</v>
      </c>
      <c r="E17" s="355">
        <f>'Table No. 27'!E17</f>
        <v>0.77777777777777779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</sheetData>
  <mergeCells count="4">
    <mergeCell ref="C5:E5"/>
    <mergeCell ref="A5:A6"/>
    <mergeCell ref="B5:B6"/>
    <mergeCell ref="F3:Q3"/>
  </mergeCells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P25"/>
  <sheetViews>
    <sheetView workbookViewId="0">
      <selection activeCell="F4" sqref="F4:O4"/>
    </sheetView>
  </sheetViews>
  <sheetFormatPr defaultRowHeight="14.25" x14ac:dyDescent="0.2"/>
  <cols>
    <col min="1" max="1" width="2.875" style="332" bestFit="1" customWidth="1"/>
    <col min="2" max="2" width="44.25" bestFit="1" customWidth="1"/>
    <col min="3" max="3" width="13.75" customWidth="1"/>
    <col min="4" max="4" width="12" customWidth="1"/>
  </cols>
  <sheetData>
    <row r="1" spans="1:16" x14ac:dyDescent="0.2">
      <c r="A1" s="331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2">
      <c r="A2" s="331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21.75" customHeight="1" x14ac:dyDescent="0.2">
      <c r="A3" s="362"/>
      <c r="B3" s="26"/>
      <c r="C3" s="15"/>
      <c r="D3" s="15"/>
      <c r="E3" s="296"/>
      <c r="F3" s="296"/>
      <c r="G3" s="296"/>
      <c r="H3" s="296"/>
      <c r="I3" s="296"/>
      <c r="J3" s="296"/>
      <c r="K3" s="296"/>
      <c r="L3" s="296"/>
      <c r="M3" s="296"/>
      <c r="N3" s="15"/>
      <c r="O3" s="15"/>
      <c r="P3" s="15"/>
    </row>
    <row r="4" spans="1:16" ht="23.25" customHeight="1" x14ac:dyDescent="0.45">
      <c r="A4" s="331"/>
      <c r="B4" s="15"/>
      <c r="C4" s="15"/>
      <c r="D4" s="15"/>
      <c r="E4" s="70"/>
      <c r="F4" s="717" t="s">
        <v>522</v>
      </c>
      <c r="G4" s="718"/>
      <c r="H4" s="718"/>
      <c r="I4" s="718"/>
      <c r="J4" s="718"/>
      <c r="K4" s="718"/>
      <c r="L4" s="718"/>
      <c r="M4" s="718"/>
      <c r="N4" s="718"/>
      <c r="O4" s="719"/>
      <c r="P4" s="15"/>
    </row>
    <row r="5" spans="1:16" ht="37.5" customHeight="1" x14ac:dyDescent="0.2">
      <c r="A5" s="715" t="s">
        <v>431</v>
      </c>
      <c r="B5" s="715"/>
      <c r="C5" s="294" t="s">
        <v>326</v>
      </c>
      <c r="D5" s="294" t="s">
        <v>325</v>
      </c>
      <c r="E5" s="70"/>
      <c r="F5" s="70"/>
      <c r="G5" s="70"/>
      <c r="H5" s="70"/>
      <c r="I5" s="15"/>
      <c r="J5" s="15"/>
      <c r="K5" s="15"/>
      <c r="L5" s="15"/>
      <c r="M5" s="15"/>
      <c r="N5" s="15"/>
      <c r="O5" s="15"/>
      <c r="P5" s="15"/>
    </row>
    <row r="6" spans="1:16" ht="21.75" x14ac:dyDescent="0.2">
      <c r="A6" s="351">
        <v>1</v>
      </c>
      <c r="B6" s="350" t="s">
        <v>432</v>
      </c>
      <c r="C6" s="355">
        <f>'Table No. 28'!D6</f>
        <v>0.26653696498054474</v>
      </c>
      <c r="D6" s="355">
        <f>'Table No. 28'!C6</f>
        <v>0.7334630350194552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1.75" x14ac:dyDescent="0.2">
      <c r="A7" s="353">
        <v>2</v>
      </c>
      <c r="B7" s="352" t="s">
        <v>433</v>
      </c>
      <c r="C7" s="355">
        <f>'Table No. 28'!D7</f>
        <v>0.81</v>
      </c>
      <c r="D7" s="355">
        <f>'Table No. 28'!C7</f>
        <v>0.19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21.75" x14ac:dyDescent="0.2">
      <c r="A8" s="351">
        <v>3</v>
      </c>
      <c r="B8" s="354" t="s">
        <v>434</v>
      </c>
      <c r="C8" s="355">
        <f>'Table No. 28'!D8</f>
        <v>0</v>
      </c>
      <c r="D8" s="355">
        <f>'Table No. 28'!C8</f>
        <v>1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21.75" x14ac:dyDescent="0.2">
      <c r="A9" s="353">
        <v>4</v>
      </c>
      <c r="B9" s="354" t="s">
        <v>435</v>
      </c>
      <c r="C9" s="355">
        <f>'Table No. 28'!D9</f>
        <v>0.21052631578947367</v>
      </c>
      <c r="D9" s="355">
        <f>'Table No. 28'!C9</f>
        <v>0.78947368421052633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21.75" x14ac:dyDescent="0.2">
      <c r="A10" s="351">
        <v>5</v>
      </c>
      <c r="B10" s="352" t="s">
        <v>436</v>
      </c>
      <c r="C10" s="355">
        <f>'Table No. 28'!D10</f>
        <v>0.25</v>
      </c>
      <c r="D10" s="355">
        <f>'Table No. 28'!C10</f>
        <v>0.75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21.75" x14ac:dyDescent="0.2">
      <c r="A11" s="353">
        <v>6</v>
      </c>
      <c r="B11" s="352" t="s">
        <v>437</v>
      </c>
      <c r="C11" s="355">
        <f>'Table No. 28'!D11</f>
        <v>0</v>
      </c>
      <c r="D11" s="355">
        <f>'Table No. 28'!C11</f>
        <v>1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21.75" x14ac:dyDescent="0.2">
      <c r="A12" s="351">
        <v>7</v>
      </c>
      <c r="B12" s="352" t="s">
        <v>438</v>
      </c>
      <c r="C12" s="355">
        <f>'Table No. 28'!D12</f>
        <v>0.1744186046511628</v>
      </c>
      <c r="D12" s="355">
        <f>'Table No. 28'!C12</f>
        <v>0.82558139534883723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21.75" x14ac:dyDescent="0.2">
      <c r="A13" s="353">
        <v>8</v>
      </c>
      <c r="B13" s="352" t="s">
        <v>439</v>
      </c>
      <c r="C13" s="355">
        <f>'Table No. 28'!D13</f>
        <v>0.24149659863945577</v>
      </c>
      <c r="D13" s="355">
        <f>'Table No. 28'!C13</f>
        <v>0.75850340136054417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ht="21.75" x14ac:dyDescent="0.2">
      <c r="A14" s="351">
        <v>9</v>
      </c>
      <c r="B14" s="352" t="s">
        <v>440</v>
      </c>
      <c r="C14" s="355">
        <f>'Table No. 28'!D14</f>
        <v>0.32</v>
      </c>
      <c r="D14" s="355">
        <f>'Table No. 28'!C14</f>
        <v>0.68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21.75" x14ac:dyDescent="0.2">
      <c r="A15" s="353">
        <v>10</v>
      </c>
      <c r="B15" s="352" t="s">
        <v>441</v>
      </c>
      <c r="C15" s="355">
        <f>'Table No. 28'!D15</f>
        <v>0.25274725274725274</v>
      </c>
      <c r="D15" s="355">
        <f>'Table No. 28'!C15</f>
        <v>0.74725274725274726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ht="21.75" x14ac:dyDescent="0.2">
      <c r="A16" s="351">
        <v>11</v>
      </c>
      <c r="B16" s="352" t="s">
        <v>442</v>
      </c>
      <c r="C16" s="355">
        <f>'Table No. 28'!D16</f>
        <v>0.46153846153846156</v>
      </c>
      <c r="D16" s="355">
        <f>'Table No. 28'!C16</f>
        <v>0.53846153846153844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x14ac:dyDescent="0.2">
      <c r="A17" s="331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x14ac:dyDescent="0.2">
      <c r="A18" s="331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x14ac:dyDescent="0.2">
      <c r="A19" s="331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x14ac:dyDescent="0.2">
      <c r="A20" s="331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x14ac:dyDescent="0.2">
      <c r="A21" s="331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x14ac:dyDescent="0.2">
      <c r="A22" s="331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x14ac:dyDescent="0.2">
      <c r="A23" s="331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x14ac:dyDescent="0.2">
      <c r="A24" s="331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x14ac:dyDescent="0.2">
      <c r="A25" s="33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</sheetData>
  <mergeCells count="2">
    <mergeCell ref="A5:B5"/>
    <mergeCell ref="F4:O4"/>
  </mergeCells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U31"/>
  <sheetViews>
    <sheetView zoomScale="87" zoomScaleNormal="87" workbookViewId="0">
      <selection activeCell="C23" sqref="C23"/>
    </sheetView>
  </sheetViews>
  <sheetFormatPr defaultRowHeight="14.25" x14ac:dyDescent="0.2"/>
  <cols>
    <col min="1" max="1" width="2.875" bestFit="1" customWidth="1"/>
    <col min="2" max="2" width="41.125" bestFit="1" customWidth="1"/>
    <col min="3" max="3" width="11.75" style="332" bestFit="1" customWidth="1"/>
    <col min="4" max="4" width="12.25" style="332" customWidth="1"/>
  </cols>
  <sheetData>
    <row r="1" spans="1:21" ht="21.75" x14ac:dyDescent="0.2">
      <c r="A1" s="297"/>
      <c r="B1" s="15"/>
      <c r="C1" s="333"/>
      <c r="D1" s="333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23.25" x14ac:dyDescent="0.2">
      <c r="A2" s="295"/>
      <c r="B2" s="15"/>
      <c r="C2" s="331"/>
      <c r="D2" s="331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x14ac:dyDescent="0.2">
      <c r="A3" s="15"/>
      <c r="B3" s="15"/>
      <c r="C3" s="331"/>
      <c r="D3" s="331"/>
      <c r="E3" s="15"/>
      <c r="F3" s="722" t="s">
        <v>520</v>
      </c>
      <c r="G3" s="723"/>
      <c r="H3" s="723"/>
      <c r="I3" s="723"/>
      <c r="J3" s="723"/>
      <c r="K3" s="723"/>
      <c r="L3" s="723"/>
      <c r="M3" s="723"/>
      <c r="N3" s="723"/>
      <c r="O3" s="723"/>
      <c r="P3" s="723"/>
      <c r="Q3" s="723"/>
      <c r="R3" s="723"/>
      <c r="S3" s="723"/>
      <c r="T3" s="724"/>
      <c r="U3" s="15"/>
    </row>
    <row r="4" spans="1:21" ht="20.100000000000001" customHeight="1" x14ac:dyDescent="0.2">
      <c r="A4" s="720" t="s">
        <v>449</v>
      </c>
      <c r="B4" s="721"/>
      <c r="C4" s="349" t="s">
        <v>451</v>
      </c>
      <c r="D4" s="349" t="s">
        <v>450</v>
      </c>
      <c r="E4" s="241"/>
      <c r="F4" s="725"/>
      <c r="G4" s="726"/>
      <c r="H4" s="726"/>
      <c r="I4" s="726"/>
      <c r="J4" s="726"/>
      <c r="K4" s="726"/>
      <c r="L4" s="726"/>
      <c r="M4" s="726"/>
      <c r="N4" s="726"/>
      <c r="O4" s="726"/>
      <c r="P4" s="726"/>
      <c r="Q4" s="726"/>
      <c r="R4" s="726"/>
      <c r="S4" s="726"/>
      <c r="T4" s="727"/>
      <c r="U4" s="15"/>
    </row>
    <row r="5" spans="1:21" ht="20.100000000000001" customHeight="1" x14ac:dyDescent="0.2">
      <c r="A5" s="351">
        <v>1</v>
      </c>
      <c r="B5" s="356" t="s">
        <v>329</v>
      </c>
      <c r="C5" s="355">
        <f>'Table No. 29'!D6</f>
        <v>0.51</v>
      </c>
      <c r="D5" s="355">
        <f>'Table No. 29'!C6</f>
        <v>0.49</v>
      </c>
      <c r="E5" s="15"/>
      <c r="F5" s="241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20.100000000000001" customHeight="1" x14ac:dyDescent="0.2">
      <c r="A6" s="353">
        <v>2</v>
      </c>
      <c r="B6" s="357" t="s">
        <v>330</v>
      </c>
      <c r="C6" s="355">
        <f>'Table No. 29'!D7</f>
        <v>0.45</v>
      </c>
      <c r="D6" s="355">
        <f>'Table No. 29'!C7</f>
        <v>0.55000000000000004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0.100000000000001" customHeight="1" x14ac:dyDescent="0.2">
      <c r="A7" s="351">
        <v>3</v>
      </c>
      <c r="B7" s="358" t="s">
        <v>331</v>
      </c>
      <c r="C7" s="355">
        <f>'Table No. 29'!D8</f>
        <v>0.61</v>
      </c>
      <c r="D7" s="355">
        <f>'Table No. 29'!C8</f>
        <v>0.39</v>
      </c>
      <c r="E7" s="15"/>
      <c r="F7" s="15"/>
      <c r="G7" s="613"/>
      <c r="H7" s="613"/>
      <c r="I7" s="613"/>
      <c r="J7" s="613"/>
      <c r="K7" s="613"/>
      <c r="L7" s="613"/>
      <c r="M7" s="613"/>
      <c r="N7" s="613"/>
      <c r="O7" s="613"/>
      <c r="P7" s="15"/>
      <c r="Q7" s="15"/>
      <c r="R7" s="15"/>
      <c r="S7" s="15"/>
      <c r="T7" s="15"/>
      <c r="U7" s="15"/>
    </row>
    <row r="8" spans="1:21" ht="20.100000000000001" customHeight="1" x14ac:dyDescent="0.2">
      <c r="A8" s="353">
        <v>4</v>
      </c>
      <c r="B8" s="358" t="s">
        <v>332</v>
      </c>
      <c r="C8" s="355">
        <f>'Table No. 29'!D9</f>
        <v>0.69</v>
      </c>
      <c r="D8" s="355">
        <f>'Table No. 29'!C9</f>
        <v>0.31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ht="20.100000000000001" customHeight="1" x14ac:dyDescent="0.2">
      <c r="A9" s="351">
        <v>5</v>
      </c>
      <c r="B9" s="357" t="s">
        <v>333</v>
      </c>
      <c r="C9" s="355">
        <f>'Table No. 29'!D10</f>
        <v>0.55000000000000004</v>
      </c>
      <c r="D9" s="355">
        <f>'Table No. 29'!C10</f>
        <v>0.45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ht="20.100000000000001" customHeight="1" x14ac:dyDescent="0.2">
      <c r="A10" s="353">
        <v>6</v>
      </c>
      <c r="B10" s="357" t="s">
        <v>334</v>
      </c>
      <c r="C10" s="355">
        <f>'Table No. 29'!D11</f>
        <v>0.7</v>
      </c>
      <c r="D10" s="355">
        <f>'Table No. 29'!C11</f>
        <v>0.3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ht="20.100000000000001" customHeight="1" x14ac:dyDescent="0.2">
      <c r="A11" s="351">
        <v>7</v>
      </c>
      <c r="B11" s="357" t="s">
        <v>335</v>
      </c>
      <c r="C11" s="355">
        <f>'Table No. 29'!D12</f>
        <v>0.71</v>
      </c>
      <c r="D11" s="355">
        <f>'Table No. 29'!C12</f>
        <v>0.28999999999999998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ht="20.100000000000001" customHeight="1" x14ac:dyDescent="0.2">
      <c r="A12" s="353">
        <v>8</v>
      </c>
      <c r="B12" s="357" t="s">
        <v>336</v>
      </c>
      <c r="C12" s="355">
        <f>'Table No. 29'!D13</f>
        <v>0.74</v>
      </c>
      <c r="D12" s="355">
        <f>'Table No. 29'!C13</f>
        <v>0.26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ht="20.100000000000001" customHeight="1" x14ac:dyDescent="0.2">
      <c r="A13" s="351">
        <v>9</v>
      </c>
      <c r="B13" s="357" t="s">
        <v>337</v>
      </c>
      <c r="C13" s="355">
        <f>'Table No. 29'!D14</f>
        <v>0.47</v>
      </c>
      <c r="D13" s="355">
        <f>'Table No. 29'!C14</f>
        <v>0.53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ht="20.100000000000001" customHeight="1" x14ac:dyDescent="0.2">
      <c r="A14" s="353">
        <v>10</v>
      </c>
      <c r="B14" s="357" t="s">
        <v>338</v>
      </c>
      <c r="C14" s="355">
        <f>'Table No. 29'!D15</f>
        <v>0.78</v>
      </c>
      <c r="D14" s="355">
        <f>'Table No. 29'!C15</f>
        <v>0.22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ht="20.100000000000001" customHeight="1" x14ac:dyDescent="0.2">
      <c r="A15" s="351">
        <v>11</v>
      </c>
      <c r="B15" s="357" t="s">
        <v>339</v>
      </c>
      <c r="C15" s="355">
        <f>'Table No. 29'!D16</f>
        <v>0.79</v>
      </c>
      <c r="D15" s="355">
        <f>'Table No. 29'!C16</f>
        <v>0.21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ht="20.100000000000001" customHeight="1" x14ac:dyDescent="0.2">
      <c r="A16" s="353">
        <v>12</v>
      </c>
      <c r="B16" s="357" t="s">
        <v>340</v>
      </c>
      <c r="C16" s="355">
        <f>'Table No. 29'!D17</f>
        <v>0.8</v>
      </c>
      <c r="D16" s="355">
        <f>'Table No. 29'!C17</f>
        <v>0.2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ht="20.100000000000001" customHeight="1" x14ac:dyDescent="0.2">
      <c r="A17" s="351">
        <v>13</v>
      </c>
      <c r="B17" s="357" t="s">
        <v>341</v>
      </c>
      <c r="C17" s="355">
        <f>'Table No. 29'!D18</f>
        <v>0.85</v>
      </c>
      <c r="D17" s="355">
        <f>'Table No. 29'!C18</f>
        <v>0.15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ht="20.100000000000001" customHeight="1" x14ac:dyDescent="0.2">
      <c r="A18" s="353">
        <v>14</v>
      </c>
      <c r="B18" s="357" t="s">
        <v>342</v>
      </c>
      <c r="C18" s="355">
        <f>'Table No. 29'!D19</f>
        <v>0.83</v>
      </c>
      <c r="D18" s="355">
        <f>'Table No. 29'!C19</f>
        <v>0.17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ht="20.100000000000001" customHeight="1" x14ac:dyDescent="0.2">
      <c r="A19" s="351">
        <v>15</v>
      </c>
      <c r="B19" s="357" t="s">
        <v>343</v>
      </c>
      <c r="C19" s="355">
        <f>'Table No. 29'!D20</f>
        <v>0.83</v>
      </c>
      <c r="D19" s="355">
        <f>'Table No. 29'!C20</f>
        <v>0.17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ht="20.100000000000001" customHeight="1" x14ac:dyDescent="0.2">
      <c r="A20" s="15"/>
      <c r="B20" s="15"/>
      <c r="C20" s="331"/>
      <c r="D20" s="331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ht="20.100000000000001" customHeight="1" x14ac:dyDescent="0.2">
      <c r="A21" s="15"/>
      <c r="B21" s="15"/>
      <c r="C21" s="331"/>
      <c r="D21" s="331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ht="20.100000000000001" customHeight="1" x14ac:dyDescent="0.2">
      <c r="A22" s="15"/>
      <c r="B22" s="15"/>
      <c r="C22" s="331"/>
      <c r="D22" s="331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x14ac:dyDescent="0.2">
      <c r="A23" s="15"/>
      <c r="B23" s="15"/>
      <c r="C23" s="331"/>
      <c r="D23" s="331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x14ac:dyDescent="0.2">
      <c r="A24" s="15"/>
      <c r="B24" s="15"/>
      <c r="C24" s="331"/>
      <c r="D24" s="331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 x14ac:dyDescent="0.2">
      <c r="A25" s="15"/>
      <c r="B25" s="15"/>
      <c r="C25" s="331"/>
      <c r="D25" s="331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x14ac:dyDescent="0.2">
      <c r="A26" s="15"/>
      <c r="B26" s="15"/>
      <c r="C26" s="331"/>
      <c r="D26" s="331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x14ac:dyDescent="0.2">
      <c r="A27" s="15"/>
      <c r="B27" s="15"/>
      <c r="C27" s="331"/>
      <c r="D27" s="331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x14ac:dyDescent="0.2">
      <c r="A28" s="15"/>
      <c r="B28" s="15"/>
      <c r="C28" s="331"/>
      <c r="D28" s="331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 x14ac:dyDescent="0.2">
      <c r="A29" s="15"/>
      <c r="B29" s="15"/>
      <c r="C29" s="331"/>
      <c r="D29" s="331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x14ac:dyDescent="0.2">
      <c r="A30" s="15"/>
      <c r="B30" s="15"/>
      <c r="C30" s="331"/>
      <c r="D30" s="331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 x14ac:dyDescent="0.2">
      <c r="A31" s="15"/>
      <c r="B31" s="15"/>
      <c r="C31" s="331"/>
      <c r="D31" s="331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</sheetData>
  <mergeCells count="3">
    <mergeCell ref="A4:B4"/>
    <mergeCell ref="G7:O7"/>
    <mergeCell ref="F3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1"/>
  <sheetViews>
    <sheetView topLeftCell="A4" workbookViewId="0">
      <selection activeCell="A19" sqref="A19:I19"/>
    </sheetView>
  </sheetViews>
  <sheetFormatPr defaultRowHeight="14.25" x14ac:dyDescent="0.2"/>
  <cols>
    <col min="1" max="1" width="4.625" style="111" customWidth="1"/>
    <col min="2" max="2" width="25.625" customWidth="1"/>
    <col min="3" max="7" width="18.125" customWidth="1"/>
    <col min="8" max="8" width="25.625" customWidth="1"/>
    <col min="9" max="9" width="4.625" style="111" customWidth="1"/>
  </cols>
  <sheetData>
    <row r="1" spans="1:13" s="114" customFormat="1" ht="20.100000000000001" customHeight="1" x14ac:dyDescent="0.2">
      <c r="A1" s="422" t="s">
        <v>20</v>
      </c>
      <c r="B1" s="422"/>
      <c r="C1" s="422"/>
      <c r="D1" s="422"/>
      <c r="E1" s="422"/>
      <c r="F1" s="421" t="s">
        <v>228</v>
      </c>
      <c r="G1" s="421"/>
      <c r="H1" s="421"/>
      <c r="I1" s="421"/>
      <c r="J1" s="129"/>
    </row>
    <row r="2" spans="1:13" ht="20.100000000000001" customHeight="1" x14ac:dyDescent="0.2">
      <c r="A2" s="423" t="s">
        <v>125</v>
      </c>
      <c r="B2" s="423"/>
      <c r="C2" s="423"/>
      <c r="D2" s="423"/>
      <c r="E2" s="423"/>
      <c r="F2" s="423"/>
      <c r="G2" s="423"/>
      <c r="H2" s="423"/>
      <c r="I2" s="423"/>
      <c r="J2" s="39"/>
    </row>
    <row r="3" spans="1:13" ht="20.100000000000001" customHeight="1" x14ac:dyDescent="0.2">
      <c r="A3" s="398" t="s">
        <v>253</v>
      </c>
      <c r="B3" s="398"/>
      <c r="C3" s="398"/>
      <c r="D3" s="398"/>
      <c r="E3" s="398"/>
      <c r="F3" s="398"/>
      <c r="G3" s="398"/>
      <c r="H3" s="398"/>
      <c r="I3" s="398"/>
      <c r="J3" s="39"/>
    </row>
    <row r="4" spans="1:13" ht="20.100000000000001" customHeight="1" x14ac:dyDescent="0.2">
      <c r="A4" s="424" t="s">
        <v>0</v>
      </c>
      <c r="B4" s="424"/>
      <c r="C4" s="425" t="s">
        <v>229</v>
      </c>
      <c r="D4" s="425"/>
      <c r="E4" s="425" t="s">
        <v>230</v>
      </c>
      <c r="F4" s="425"/>
      <c r="G4" s="426" t="s">
        <v>5</v>
      </c>
      <c r="H4" s="396" t="s">
        <v>32</v>
      </c>
      <c r="I4" s="396"/>
      <c r="J4" s="39"/>
    </row>
    <row r="5" spans="1:13" ht="20.100000000000001" customHeight="1" x14ac:dyDescent="0.2">
      <c r="A5" s="424"/>
      <c r="B5" s="424"/>
      <c r="C5" s="132" t="s">
        <v>21</v>
      </c>
      <c r="D5" s="132" t="s">
        <v>22</v>
      </c>
      <c r="E5" s="132" t="s">
        <v>21</v>
      </c>
      <c r="F5" s="132" t="s">
        <v>22</v>
      </c>
      <c r="G5" s="426"/>
      <c r="H5" s="396"/>
      <c r="I5" s="396"/>
      <c r="J5" s="39"/>
    </row>
    <row r="6" spans="1:13" ht="20.100000000000001" customHeight="1" x14ac:dyDescent="0.2">
      <c r="A6" s="424"/>
      <c r="B6" s="424"/>
      <c r="C6" s="132" t="s">
        <v>231</v>
      </c>
      <c r="D6" s="132" t="s">
        <v>232</v>
      </c>
      <c r="E6" s="132" t="s">
        <v>231</v>
      </c>
      <c r="F6" s="132" t="s">
        <v>232</v>
      </c>
      <c r="G6" s="132" t="s">
        <v>44</v>
      </c>
      <c r="H6" s="396"/>
      <c r="I6" s="396"/>
      <c r="J6" s="39"/>
    </row>
    <row r="7" spans="1:13" ht="20.100000000000001" customHeight="1" x14ac:dyDescent="0.2">
      <c r="A7" s="92">
        <v>1</v>
      </c>
      <c r="B7" s="93" t="s">
        <v>132</v>
      </c>
      <c r="C7" s="97">
        <v>28847</v>
      </c>
      <c r="D7" s="97">
        <v>509</v>
      </c>
      <c r="E7" s="97">
        <v>85259</v>
      </c>
      <c r="F7" s="97">
        <v>342</v>
      </c>
      <c r="G7" s="97">
        <f t="shared" ref="G7:G17" si="0">SUM(C7:F7)</f>
        <v>114957</v>
      </c>
      <c r="H7" s="118" t="s">
        <v>33</v>
      </c>
      <c r="I7" s="119">
        <v>1</v>
      </c>
      <c r="J7" s="39"/>
    </row>
    <row r="8" spans="1:13" ht="20.100000000000001" customHeight="1" x14ac:dyDescent="0.2">
      <c r="A8" s="88">
        <v>2</v>
      </c>
      <c r="B8" s="89" t="s">
        <v>7</v>
      </c>
      <c r="C8" s="96">
        <v>35386</v>
      </c>
      <c r="D8" s="96">
        <v>1156</v>
      </c>
      <c r="E8" s="96">
        <v>249361</v>
      </c>
      <c r="F8" s="96">
        <v>3588</v>
      </c>
      <c r="G8" s="96">
        <f t="shared" si="0"/>
        <v>289491</v>
      </c>
      <c r="H8" s="120" t="s">
        <v>34</v>
      </c>
      <c r="I8" s="121">
        <v>2</v>
      </c>
      <c r="J8" s="39"/>
      <c r="M8" s="2"/>
    </row>
    <row r="9" spans="1:13" ht="20.100000000000001" customHeight="1" x14ac:dyDescent="0.2">
      <c r="A9" s="92">
        <v>3</v>
      </c>
      <c r="B9" s="93" t="s">
        <v>8</v>
      </c>
      <c r="C9" s="97">
        <v>1238</v>
      </c>
      <c r="D9" s="97">
        <v>44</v>
      </c>
      <c r="E9" s="97">
        <v>311</v>
      </c>
      <c r="F9" s="97">
        <v>0</v>
      </c>
      <c r="G9" s="97">
        <f t="shared" si="0"/>
        <v>1593</v>
      </c>
      <c r="H9" s="118" t="s">
        <v>35</v>
      </c>
      <c r="I9" s="119">
        <v>3</v>
      </c>
      <c r="J9" s="39"/>
      <c r="M9" s="2"/>
    </row>
    <row r="10" spans="1:13" ht="20.100000000000001" customHeight="1" x14ac:dyDescent="0.2">
      <c r="A10" s="88">
        <v>4</v>
      </c>
      <c r="B10" s="89" t="s">
        <v>9</v>
      </c>
      <c r="C10" s="96">
        <v>12926</v>
      </c>
      <c r="D10" s="96">
        <v>102</v>
      </c>
      <c r="E10" s="96">
        <v>25644</v>
      </c>
      <c r="F10" s="96">
        <v>99.000000000000014</v>
      </c>
      <c r="G10" s="96">
        <f t="shared" si="0"/>
        <v>38771</v>
      </c>
      <c r="H10" s="120" t="s">
        <v>36</v>
      </c>
      <c r="I10" s="121">
        <v>4</v>
      </c>
      <c r="J10" s="39"/>
      <c r="M10" s="2"/>
    </row>
    <row r="11" spans="1:13" ht="20.100000000000001" customHeight="1" x14ac:dyDescent="0.2">
      <c r="A11" s="92">
        <v>5</v>
      </c>
      <c r="B11" s="93" t="s">
        <v>10</v>
      </c>
      <c r="C11" s="97">
        <v>51</v>
      </c>
      <c r="D11" s="97">
        <v>0</v>
      </c>
      <c r="E11" s="97">
        <v>231</v>
      </c>
      <c r="F11" s="97">
        <v>0</v>
      </c>
      <c r="G11" s="97">
        <f t="shared" si="0"/>
        <v>282</v>
      </c>
      <c r="H11" s="118" t="s">
        <v>37</v>
      </c>
      <c r="I11" s="119">
        <v>5</v>
      </c>
      <c r="J11" s="39"/>
      <c r="M11" s="2"/>
    </row>
    <row r="12" spans="1:13" ht="20.100000000000001" customHeight="1" x14ac:dyDescent="0.2">
      <c r="A12" s="88">
        <v>6</v>
      </c>
      <c r="B12" s="89" t="s">
        <v>11</v>
      </c>
      <c r="C12" s="96">
        <v>15219</v>
      </c>
      <c r="D12" s="96">
        <v>755</v>
      </c>
      <c r="E12" s="96">
        <v>4110</v>
      </c>
      <c r="F12" s="96">
        <v>7052</v>
      </c>
      <c r="G12" s="96">
        <f t="shared" si="0"/>
        <v>27136</v>
      </c>
      <c r="H12" s="120" t="s">
        <v>38</v>
      </c>
      <c r="I12" s="121">
        <v>6</v>
      </c>
      <c r="J12" s="39"/>
      <c r="M12" s="2"/>
    </row>
    <row r="13" spans="1:13" ht="20.100000000000001" customHeight="1" x14ac:dyDescent="0.2">
      <c r="A13" s="92">
        <v>7</v>
      </c>
      <c r="B13" s="93" t="s">
        <v>173</v>
      </c>
      <c r="C13" s="97">
        <v>5915.8</v>
      </c>
      <c r="D13" s="97">
        <v>110</v>
      </c>
      <c r="E13" s="97">
        <v>14315</v>
      </c>
      <c r="F13" s="97">
        <v>152</v>
      </c>
      <c r="G13" s="97">
        <f t="shared" si="0"/>
        <v>20492.8</v>
      </c>
      <c r="H13" s="118" t="s">
        <v>39</v>
      </c>
      <c r="I13" s="119">
        <v>7</v>
      </c>
      <c r="J13" s="39"/>
      <c r="M13" s="2"/>
    </row>
    <row r="14" spans="1:13" ht="20.100000000000001" customHeight="1" x14ac:dyDescent="0.2">
      <c r="A14" s="88">
        <v>8</v>
      </c>
      <c r="B14" s="89" t="s">
        <v>31</v>
      </c>
      <c r="C14" s="96">
        <v>9102</v>
      </c>
      <c r="D14" s="96">
        <v>608</v>
      </c>
      <c r="E14" s="96">
        <v>13823</v>
      </c>
      <c r="F14" s="96">
        <v>1607</v>
      </c>
      <c r="G14" s="96">
        <f t="shared" si="0"/>
        <v>25140</v>
      </c>
      <c r="H14" s="120" t="s">
        <v>40</v>
      </c>
      <c r="I14" s="121">
        <v>8</v>
      </c>
      <c r="J14" s="39"/>
      <c r="M14" s="2"/>
    </row>
    <row r="15" spans="1:13" ht="20.100000000000001" customHeight="1" x14ac:dyDescent="0.2">
      <c r="A15" s="92">
        <v>9</v>
      </c>
      <c r="B15" s="93" t="s">
        <v>12</v>
      </c>
      <c r="C15" s="97">
        <v>606</v>
      </c>
      <c r="D15" s="97">
        <v>74</v>
      </c>
      <c r="E15" s="97">
        <v>1488</v>
      </c>
      <c r="F15" s="97">
        <v>24</v>
      </c>
      <c r="G15" s="97">
        <f t="shared" si="0"/>
        <v>2192</v>
      </c>
      <c r="H15" s="118" t="s">
        <v>41</v>
      </c>
      <c r="I15" s="119">
        <v>9</v>
      </c>
      <c r="J15" s="39"/>
      <c r="M15" s="2"/>
    </row>
    <row r="16" spans="1:13" ht="20.100000000000001" customHeight="1" x14ac:dyDescent="0.2">
      <c r="A16" s="88">
        <v>10</v>
      </c>
      <c r="B16" s="89" t="s">
        <v>13</v>
      </c>
      <c r="C16" s="96">
        <v>2555</v>
      </c>
      <c r="D16" s="96">
        <v>2873</v>
      </c>
      <c r="E16" s="96">
        <v>6779</v>
      </c>
      <c r="F16" s="96">
        <v>759</v>
      </c>
      <c r="G16" s="96">
        <f t="shared" si="0"/>
        <v>12966</v>
      </c>
      <c r="H16" s="120" t="s">
        <v>42</v>
      </c>
      <c r="I16" s="121">
        <v>10</v>
      </c>
      <c r="J16" s="39"/>
      <c r="M16" s="2"/>
    </row>
    <row r="17" spans="1:13" ht="20.100000000000001" customHeight="1" x14ac:dyDescent="0.2">
      <c r="A17" s="92">
        <v>11</v>
      </c>
      <c r="B17" s="93" t="s">
        <v>14</v>
      </c>
      <c r="C17" s="97">
        <v>1244</v>
      </c>
      <c r="D17" s="97">
        <v>74</v>
      </c>
      <c r="E17" s="97">
        <v>1572</v>
      </c>
      <c r="F17" s="97">
        <v>30</v>
      </c>
      <c r="G17" s="97">
        <f t="shared" si="0"/>
        <v>2920</v>
      </c>
      <c r="H17" s="118" t="s">
        <v>43</v>
      </c>
      <c r="I17" s="119">
        <v>11</v>
      </c>
      <c r="J17" s="39"/>
      <c r="M17" s="2"/>
    </row>
    <row r="18" spans="1:13" ht="20.100000000000001" customHeight="1" x14ac:dyDescent="0.2">
      <c r="A18" s="397" t="s">
        <v>15</v>
      </c>
      <c r="B18" s="397"/>
      <c r="C18" s="103">
        <f>SUM(C7:C17)</f>
        <v>113089.8</v>
      </c>
      <c r="D18" s="103">
        <f>SUM(D7:D17)</f>
        <v>6305</v>
      </c>
      <c r="E18" s="103">
        <f>SUM(E7:E17)</f>
        <v>402893</v>
      </c>
      <c r="F18" s="103">
        <f>SUM(F7:F17)</f>
        <v>13653</v>
      </c>
      <c r="G18" s="103">
        <f>SUM(G7:G17)</f>
        <v>535940.80000000005</v>
      </c>
      <c r="H18" s="396" t="s">
        <v>44</v>
      </c>
      <c r="I18" s="396"/>
      <c r="J18" s="39"/>
      <c r="M18" s="2"/>
    </row>
    <row r="19" spans="1:13" s="128" customFormat="1" ht="20.100000000000001" customHeight="1" x14ac:dyDescent="0.35">
      <c r="A19" s="393" t="s">
        <v>359</v>
      </c>
      <c r="B19" s="394"/>
      <c r="C19" s="394"/>
      <c r="D19" s="394"/>
      <c r="E19" s="394"/>
      <c r="F19" s="394"/>
      <c r="G19" s="394"/>
      <c r="H19" s="394"/>
      <c r="I19" s="395"/>
      <c r="J19" s="130"/>
    </row>
    <row r="20" spans="1:13" x14ac:dyDescent="0.2">
      <c r="A20" s="110"/>
      <c r="B20" s="15"/>
      <c r="C20" s="15"/>
      <c r="D20" s="15"/>
      <c r="E20" s="15"/>
      <c r="F20" s="15"/>
      <c r="G20" s="15"/>
      <c r="H20" s="15"/>
      <c r="I20" s="110"/>
      <c r="J20" s="39"/>
    </row>
    <row r="21" spans="1:13" x14ac:dyDescent="0.2">
      <c r="A21" s="110"/>
      <c r="B21" s="15"/>
      <c r="C21" s="131"/>
      <c r="D21" s="131"/>
      <c r="E21" s="15"/>
      <c r="F21" s="15"/>
      <c r="G21" s="15"/>
      <c r="H21" s="15"/>
      <c r="I21" s="110"/>
    </row>
  </sheetData>
  <mergeCells count="12">
    <mergeCell ref="A19:I19"/>
    <mergeCell ref="A18:B18"/>
    <mergeCell ref="H18:I18"/>
    <mergeCell ref="C4:D4"/>
    <mergeCell ref="E4:F4"/>
    <mergeCell ref="G4:G5"/>
    <mergeCell ref="F1:I1"/>
    <mergeCell ref="A1:E1"/>
    <mergeCell ref="A2:I2"/>
    <mergeCell ref="A3:I3"/>
    <mergeCell ref="A4:B6"/>
    <mergeCell ref="H4:I6"/>
  </mergeCells>
  <pageMargins left="0.7" right="0.7" top="0.75" bottom="0.75" header="0.3" footer="0.3"/>
  <pageSetup paperSize="9" scale="74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M24"/>
  <sheetViews>
    <sheetView tabSelected="1" workbookViewId="0">
      <selection activeCell="B13" sqref="B13"/>
    </sheetView>
  </sheetViews>
  <sheetFormatPr defaultRowHeight="14.25" x14ac:dyDescent="0.2"/>
  <cols>
    <col min="1" max="1" width="1.625" bestFit="1" customWidth="1"/>
    <col min="2" max="2" width="20.75" bestFit="1" customWidth="1"/>
    <col min="3" max="3" width="9.125" bestFit="1" customWidth="1"/>
  </cols>
  <sheetData>
    <row r="1" spans="1:13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22.5" x14ac:dyDescent="0.2">
      <c r="A4" s="15"/>
      <c r="B4" s="15"/>
      <c r="C4" s="107"/>
      <c r="D4" s="730" t="s">
        <v>521</v>
      </c>
      <c r="E4" s="731"/>
      <c r="F4" s="731"/>
      <c r="G4" s="731"/>
      <c r="H4" s="731"/>
      <c r="I4" s="731"/>
      <c r="J4" s="732"/>
      <c r="K4" s="15"/>
      <c r="L4" s="15"/>
      <c r="M4" s="15"/>
    </row>
    <row r="5" spans="1:13" ht="21.75" customHeight="1" x14ac:dyDescent="0.2">
      <c r="A5" s="728" t="s">
        <v>452</v>
      </c>
      <c r="B5" s="729"/>
      <c r="C5" s="28" t="s">
        <v>453</v>
      </c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ht="21.75" x14ac:dyDescent="0.2">
      <c r="A6" s="345">
        <v>1</v>
      </c>
      <c r="B6" s="344" t="s">
        <v>349</v>
      </c>
      <c r="C6" s="346">
        <v>0.52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1.75" x14ac:dyDescent="0.2">
      <c r="A7" s="345">
        <v>2</v>
      </c>
      <c r="B7" s="344" t="s">
        <v>454</v>
      </c>
      <c r="C7" s="346">
        <v>0.3</v>
      </c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ht="21.75" x14ac:dyDescent="0.2">
      <c r="A8" s="347">
        <v>3</v>
      </c>
      <c r="B8" s="344" t="s">
        <v>543</v>
      </c>
      <c r="C8" s="348">
        <v>0.18</v>
      </c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3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</sheetData>
  <mergeCells count="2">
    <mergeCell ref="A5:B5"/>
    <mergeCell ref="D4:J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2"/>
  <sheetViews>
    <sheetView workbookViewId="0">
      <selection activeCell="A18" sqref="A18:I18"/>
    </sheetView>
  </sheetViews>
  <sheetFormatPr defaultRowHeight="14.25" x14ac:dyDescent="0.2"/>
  <cols>
    <col min="1" max="1" width="3.375" style="111" bestFit="1" customWidth="1"/>
    <col min="2" max="2" width="31.125" bestFit="1" customWidth="1"/>
    <col min="3" max="7" width="18.125" customWidth="1"/>
    <col min="8" max="8" width="25.375" bestFit="1" customWidth="1"/>
    <col min="9" max="9" width="3.375" style="111" bestFit="1" customWidth="1"/>
  </cols>
  <sheetData>
    <row r="1" spans="1:10" s="114" customFormat="1" ht="20.100000000000001" customHeight="1" x14ac:dyDescent="0.2">
      <c r="A1" s="408" t="s">
        <v>23</v>
      </c>
      <c r="B1" s="409"/>
      <c r="C1" s="409"/>
      <c r="D1" s="409"/>
      <c r="E1" s="410"/>
      <c r="F1" s="405" t="s">
        <v>233</v>
      </c>
      <c r="G1" s="406"/>
      <c r="H1" s="406"/>
      <c r="I1" s="407"/>
      <c r="J1" s="113"/>
    </row>
    <row r="2" spans="1:10" ht="20.100000000000001" customHeight="1" x14ac:dyDescent="0.2">
      <c r="A2" s="427" t="s">
        <v>235</v>
      </c>
      <c r="B2" s="428"/>
      <c r="C2" s="428"/>
      <c r="D2" s="428"/>
      <c r="E2" s="428"/>
      <c r="F2" s="428"/>
      <c r="G2" s="428"/>
      <c r="H2" s="428"/>
      <c r="I2" s="429"/>
      <c r="J2" s="15"/>
    </row>
    <row r="3" spans="1:10" ht="20.100000000000001" customHeight="1" x14ac:dyDescent="0.2">
      <c r="A3" s="430" t="s">
        <v>254</v>
      </c>
      <c r="B3" s="431"/>
      <c r="C3" s="431"/>
      <c r="D3" s="431"/>
      <c r="E3" s="431"/>
      <c r="F3" s="431"/>
      <c r="G3" s="431"/>
      <c r="H3" s="431"/>
      <c r="I3" s="432"/>
      <c r="J3" s="15"/>
    </row>
    <row r="4" spans="1:10" ht="20.100000000000001" customHeight="1" x14ac:dyDescent="0.2">
      <c r="A4" s="385" t="s">
        <v>0</v>
      </c>
      <c r="B4" s="386"/>
      <c r="C4" s="102" t="s">
        <v>1</v>
      </c>
      <c r="D4" s="102" t="s">
        <v>2</v>
      </c>
      <c r="E4" s="102" t="s">
        <v>3</v>
      </c>
      <c r="F4" s="102" t="s">
        <v>4</v>
      </c>
      <c r="G4" s="102" t="s">
        <v>234</v>
      </c>
      <c r="H4" s="389" t="s">
        <v>32</v>
      </c>
      <c r="I4" s="390"/>
      <c r="J4" s="15"/>
    </row>
    <row r="5" spans="1:10" ht="20.100000000000001" customHeight="1" x14ac:dyDescent="0.2">
      <c r="A5" s="387"/>
      <c r="B5" s="388"/>
      <c r="C5" s="102" t="s">
        <v>217</v>
      </c>
      <c r="D5" s="102" t="s">
        <v>218</v>
      </c>
      <c r="E5" s="102" t="s">
        <v>219</v>
      </c>
      <c r="F5" s="102" t="s">
        <v>220</v>
      </c>
      <c r="G5" s="102" t="s">
        <v>44</v>
      </c>
      <c r="H5" s="391"/>
      <c r="I5" s="392"/>
      <c r="J5" s="15"/>
    </row>
    <row r="6" spans="1:10" ht="20.100000000000001" customHeight="1" x14ac:dyDescent="0.2">
      <c r="A6" s="106">
        <v>1</v>
      </c>
      <c r="B6" s="93" t="s">
        <v>6</v>
      </c>
      <c r="C6" s="133">
        <f>'Table No. 2'!C6/'Table No. 4'!C6</f>
        <v>0.29983134271848</v>
      </c>
      <c r="D6" s="133">
        <f>'Table No. 2'!D6/'Table No. 4'!D6</f>
        <v>0.25843149098963053</v>
      </c>
      <c r="E6" s="133">
        <f>'Table No. 2'!E6/'Table No. 4'!E6</f>
        <v>0.2368325084657463</v>
      </c>
      <c r="F6" s="133">
        <f>'Table No. 2'!F6/'Table No. 4'!F6</f>
        <v>0.21744284504657072</v>
      </c>
      <c r="G6" s="133">
        <f>'Table No. 2'!G6/'Table No. 4'!G6</f>
        <v>0.2553650495402629</v>
      </c>
      <c r="H6" s="118" t="s">
        <v>33</v>
      </c>
      <c r="I6" s="123">
        <v>1</v>
      </c>
      <c r="J6" s="15"/>
    </row>
    <row r="7" spans="1:10" ht="20.100000000000001" customHeight="1" x14ac:dyDescent="0.2">
      <c r="A7" s="105">
        <v>2</v>
      </c>
      <c r="B7" s="89" t="s">
        <v>7</v>
      </c>
      <c r="C7" s="134">
        <f>'Table No. 2'!C7/'Table No. 4'!C7</f>
        <v>8.5507246376811591E-2</v>
      </c>
      <c r="D7" s="134">
        <f>'Table No. 2'!D7/'Table No. 4'!D7</f>
        <v>0.14992769578455523</v>
      </c>
      <c r="E7" s="134">
        <f>'Table No. 2'!E7/'Table No. 4'!E7</f>
        <v>0.17831182317163627</v>
      </c>
      <c r="F7" s="134">
        <f>'Table No. 2'!F7/'Table No. 4'!F7</f>
        <v>0.2032967032967033</v>
      </c>
      <c r="G7" s="134">
        <f>'Table No. 2'!G7/'Table No. 4'!G7</f>
        <v>0.12622844924367252</v>
      </c>
      <c r="H7" s="120" t="s">
        <v>34</v>
      </c>
      <c r="I7" s="124">
        <v>2</v>
      </c>
      <c r="J7" s="15"/>
    </row>
    <row r="8" spans="1:10" ht="20.100000000000001" customHeight="1" x14ac:dyDescent="0.2">
      <c r="A8" s="106">
        <v>3</v>
      </c>
      <c r="B8" s="93" t="s">
        <v>8</v>
      </c>
      <c r="C8" s="133">
        <v>0</v>
      </c>
      <c r="D8" s="133">
        <v>0</v>
      </c>
      <c r="E8" s="133">
        <v>0</v>
      </c>
      <c r="F8" s="133">
        <f>'Table No. 2'!F8/'Table No. 4'!F8</f>
        <v>0.8047708725674827</v>
      </c>
      <c r="G8" s="133">
        <f>'Table No. 2'!G8/'Table No. 4'!G8</f>
        <v>0.8047708725674827</v>
      </c>
      <c r="H8" s="118" t="s">
        <v>35</v>
      </c>
      <c r="I8" s="123">
        <v>3</v>
      </c>
      <c r="J8" s="15"/>
    </row>
    <row r="9" spans="1:10" ht="20.100000000000001" customHeight="1" x14ac:dyDescent="0.2">
      <c r="A9" s="105">
        <v>4</v>
      </c>
      <c r="B9" s="89" t="s">
        <v>9</v>
      </c>
      <c r="C9" s="134">
        <f>'Table No. 2'!C9/'Table No. 4'!C9</f>
        <v>0.79166666666666663</v>
      </c>
      <c r="D9" s="134">
        <f>'Table No. 2'!D9/'Table No. 4'!D9</f>
        <v>0.29059829059829062</v>
      </c>
      <c r="E9" s="134">
        <f>'Table No. 2'!E9/'Table No. 4'!E9</f>
        <v>0.28543036232991897</v>
      </c>
      <c r="F9" s="134">
        <f>'Table No. 2'!F9/'Table No. 4'!F9</f>
        <v>0.23206263637530483</v>
      </c>
      <c r="G9" s="134">
        <f>'Table No. 2'!G9/'Table No. 4'!G9</f>
        <v>0.3360243480952258</v>
      </c>
      <c r="H9" s="120" t="s">
        <v>36</v>
      </c>
      <c r="I9" s="124">
        <v>4</v>
      </c>
      <c r="J9" s="15"/>
    </row>
    <row r="10" spans="1:10" ht="20.100000000000001" customHeight="1" x14ac:dyDescent="0.2">
      <c r="A10" s="106">
        <v>5</v>
      </c>
      <c r="B10" s="93" t="s">
        <v>10</v>
      </c>
      <c r="C10" s="133">
        <f>'Table No. 2'!C10/'Table No. 4'!C10</f>
        <v>0.33333333333333331</v>
      </c>
      <c r="D10" s="133">
        <f>'Table No. 2'!D10/'Table No. 4'!D10</f>
        <v>0.12857142857142856</v>
      </c>
      <c r="E10" s="133">
        <v>0</v>
      </c>
      <c r="F10" s="133">
        <v>0</v>
      </c>
      <c r="G10" s="133">
        <f>'Table No. 2'!G10/'Table No. 4'!G10</f>
        <v>0.18085106382978725</v>
      </c>
      <c r="H10" s="118" t="s">
        <v>37</v>
      </c>
      <c r="I10" s="123">
        <v>5</v>
      </c>
      <c r="J10" s="15"/>
    </row>
    <row r="11" spans="1:10" ht="20.100000000000001" customHeight="1" x14ac:dyDescent="0.2">
      <c r="A11" s="105">
        <v>6</v>
      </c>
      <c r="B11" s="89" t="s">
        <v>11</v>
      </c>
      <c r="C11" s="134">
        <v>0</v>
      </c>
      <c r="D11" s="134">
        <v>0</v>
      </c>
      <c r="E11" s="134">
        <v>0</v>
      </c>
      <c r="F11" s="134">
        <f>'Table No. 2'!F11/'Table No. 4'!F11</f>
        <v>0.58866450471698117</v>
      </c>
      <c r="G11" s="134">
        <f>'Table No. 2'!G11/'Table No. 4'!G11</f>
        <v>0.58866450471698117</v>
      </c>
      <c r="H11" s="120" t="s">
        <v>38</v>
      </c>
      <c r="I11" s="124">
        <v>6</v>
      </c>
      <c r="J11" s="15"/>
    </row>
    <row r="12" spans="1:10" ht="20.100000000000001" customHeight="1" x14ac:dyDescent="0.2">
      <c r="A12" s="106">
        <v>7</v>
      </c>
      <c r="B12" s="93" t="s">
        <v>173</v>
      </c>
      <c r="C12" s="133">
        <f>'Table No. 2'!C12/'Table No. 4'!C12</f>
        <v>0.29864253393665158</v>
      </c>
      <c r="D12" s="133">
        <f>'Table No. 2'!D12/'Table No. 4'!D12</f>
        <v>0.33509234828496043</v>
      </c>
      <c r="E12" s="133">
        <f>'Table No. 2'!E12/'Table No. 4'!E12</f>
        <v>0.24178895877009085</v>
      </c>
      <c r="F12" s="133">
        <f>'Table No. 2'!F12/'Table No. 4'!F12</f>
        <v>0.22629582806573953</v>
      </c>
      <c r="G12" s="133">
        <f>'Table No. 2'!G12/'Table No. 4'!G12</f>
        <v>0.29405162738496071</v>
      </c>
      <c r="H12" s="118" t="s">
        <v>39</v>
      </c>
      <c r="I12" s="123">
        <v>7</v>
      </c>
      <c r="J12" s="15"/>
    </row>
    <row r="13" spans="1:10" ht="20.100000000000001" customHeight="1" x14ac:dyDescent="0.2">
      <c r="A13" s="105">
        <v>8</v>
      </c>
      <c r="B13" s="89" t="s">
        <v>31</v>
      </c>
      <c r="C13" s="134">
        <f>'Table No. 2'!C13/'Table No. 4'!C13</f>
        <v>0.30594900849858359</v>
      </c>
      <c r="D13" s="134">
        <f>'Table No. 2'!D13/'Table No. 4'!D13</f>
        <v>0.46153846153846156</v>
      </c>
      <c r="E13" s="134">
        <f>'Table No. 2'!E13/'Table No. 4'!E13</f>
        <v>0.3636743215031315</v>
      </c>
      <c r="F13" s="134">
        <f>'Table No. 2'!F13/'Table No. 4'!F13</f>
        <v>0.40134529147982062</v>
      </c>
      <c r="G13" s="134">
        <f>'Table No. 2'!G13/'Table No. 4'!G13</f>
        <v>0.38623707239459032</v>
      </c>
      <c r="H13" s="120" t="s">
        <v>40</v>
      </c>
      <c r="I13" s="124">
        <v>8</v>
      </c>
      <c r="J13" s="15"/>
    </row>
    <row r="14" spans="1:10" ht="20.100000000000001" customHeight="1" x14ac:dyDescent="0.2">
      <c r="A14" s="106">
        <v>9</v>
      </c>
      <c r="B14" s="93" t="s">
        <v>12</v>
      </c>
      <c r="C14" s="133">
        <f>'Table No. 2'!C14/'Table No. 4'!C14</f>
        <v>0.25</v>
      </c>
      <c r="D14" s="133">
        <f>'Table No. 2'!D14/'Table No. 4'!D14</f>
        <v>0.33088235294117646</v>
      </c>
      <c r="E14" s="133">
        <v>0</v>
      </c>
      <c r="F14" s="133">
        <v>0</v>
      </c>
      <c r="G14" s="133">
        <f>'Table No. 2'!G14/'Table No. 4'!G14</f>
        <v>0.31021897810218979</v>
      </c>
      <c r="H14" s="118" t="s">
        <v>41</v>
      </c>
      <c r="I14" s="123">
        <v>9</v>
      </c>
      <c r="J14" s="15"/>
    </row>
    <row r="15" spans="1:10" ht="20.100000000000001" customHeight="1" x14ac:dyDescent="0.2">
      <c r="A15" s="105">
        <v>10</v>
      </c>
      <c r="B15" s="89" t="s">
        <v>13</v>
      </c>
      <c r="C15" s="134">
        <f>'Table No. 2'!C15/'Table No. 4'!C15</f>
        <v>0.37037037037037035</v>
      </c>
      <c r="D15" s="134">
        <f>'Table No. 2'!D15/'Table No. 4'!D15</f>
        <v>0.49587096774193551</v>
      </c>
      <c r="E15" s="134">
        <f>'Table No. 2'!E15/'Table No. 4'!E15</f>
        <v>0.26167345659667818</v>
      </c>
      <c r="F15" s="134">
        <v>0</v>
      </c>
      <c r="G15" s="134">
        <f>'Table No. 2'!G15/'Table No. 4'!G15</f>
        <v>0.41863334875829089</v>
      </c>
      <c r="H15" s="120" t="s">
        <v>42</v>
      </c>
      <c r="I15" s="124">
        <v>10</v>
      </c>
      <c r="J15" s="15"/>
    </row>
    <row r="16" spans="1:10" ht="20.100000000000001" customHeight="1" x14ac:dyDescent="0.2">
      <c r="A16" s="106">
        <v>11</v>
      </c>
      <c r="B16" s="93" t="s">
        <v>14</v>
      </c>
      <c r="C16" s="133">
        <f>'Table No. 2'!C16/'Table No. 4'!C16</f>
        <v>0.50005733287467036</v>
      </c>
      <c r="D16" s="133">
        <f>'Table No. 2'!D16/'Table No. 4'!D16</f>
        <v>0.37634408602150538</v>
      </c>
      <c r="E16" s="133">
        <f>'Table No. 2'!E16/'Table No. 4'!E16</f>
        <v>0.47584973166368516</v>
      </c>
      <c r="F16" s="133">
        <v>0</v>
      </c>
      <c r="G16" s="133">
        <f>'Table No. 2'!G16/'Table No. 4'!G16</f>
        <v>0.45138865107359333</v>
      </c>
      <c r="H16" s="118" t="s">
        <v>43</v>
      </c>
      <c r="I16" s="123">
        <v>11</v>
      </c>
      <c r="J16" s="15"/>
    </row>
    <row r="17" spans="1:11" ht="20.100000000000001" customHeight="1" x14ac:dyDescent="0.2">
      <c r="A17" s="397" t="s">
        <v>197</v>
      </c>
      <c r="B17" s="397"/>
      <c r="C17" s="135">
        <f>'Table No. 2'!C17/'Table No. 4'!C17</f>
        <v>0.16563374968119557</v>
      </c>
      <c r="D17" s="135">
        <f>'Table No. 2'!D17/'Table No. 4'!D17</f>
        <v>0.20959556829627335</v>
      </c>
      <c r="E17" s="135">
        <f>'Table No. 2'!E17/'Table No. 4'!E17</f>
        <v>0.24732596431215378</v>
      </c>
      <c r="F17" s="135">
        <f>'Table No. 2'!F17/'Table No. 4'!F17</f>
        <v>0.37629697627194081</v>
      </c>
      <c r="G17" s="135">
        <f>'Table No. 2'!G17/'Table No. 4'!G17</f>
        <v>0.22277653271973358</v>
      </c>
      <c r="H17" s="396" t="s">
        <v>44</v>
      </c>
      <c r="I17" s="396"/>
      <c r="J17" s="15"/>
      <c r="K17" t="s">
        <v>183</v>
      </c>
    </row>
    <row r="18" spans="1:11" s="128" customFormat="1" ht="20.100000000000001" customHeight="1" x14ac:dyDescent="0.35">
      <c r="A18" s="393" t="s">
        <v>359</v>
      </c>
      <c r="B18" s="394"/>
      <c r="C18" s="394"/>
      <c r="D18" s="394"/>
      <c r="E18" s="394"/>
      <c r="F18" s="394"/>
      <c r="G18" s="394"/>
      <c r="H18" s="394"/>
      <c r="I18" s="395"/>
      <c r="J18" s="127"/>
    </row>
    <row r="19" spans="1:11" s="128" customFormat="1" ht="20.100000000000001" customHeight="1" x14ac:dyDescent="0.45">
      <c r="A19" s="83" t="s">
        <v>198</v>
      </c>
      <c r="B19" s="87" t="s">
        <v>199</v>
      </c>
      <c r="C19" s="87"/>
      <c r="D19" s="126"/>
      <c r="E19" s="126"/>
      <c r="F19" s="126"/>
      <c r="G19" s="126"/>
      <c r="H19" s="126"/>
      <c r="I19" s="112"/>
      <c r="J19" s="127"/>
    </row>
    <row r="20" spans="1:11" s="128" customFormat="1" ht="20.100000000000001" customHeight="1" x14ac:dyDescent="0.45">
      <c r="A20" s="83" t="s">
        <v>200</v>
      </c>
      <c r="B20" s="87" t="s">
        <v>201</v>
      </c>
      <c r="C20" s="87"/>
      <c r="D20" s="126"/>
      <c r="E20" s="126"/>
      <c r="F20" s="126"/>
      <c r="G20" s="126"/>
      <c r="H20" s="126"/>
      <c r="I20" s="112"/>
      <c r="J20" s="127"/>
    </row>
    <row r="21" spans="1:11" ht="20.100000000000001" customHeight="1" x14ac:dyDescent="0.2">
      <c r="A21" s="110"/>
      <c r="B21" s="15"/>
      <c r="C21" s="15"/>
      <c r="D21" s="15"/>
      <c r="E21" s="15"/>
      <c r="F21" s="15"/>
      <c r="G21" s="15"/>
      <c r="H21" s="15"/>
      <c r="I21" s="110"/>
      <c r="J21" s="15"/>
    </row>
    <row r="22" spans="1:11" x14ac:dyDescent="0.2">
      <c r="A22" s="110"/>
      <c r="B22" s="15"/>
      <c r="C22" s="15"/>
      <c r="D22" s="15"/>
      <c r="E22" s="15"/>
      <c r="F22" s="15"/>
      <c r="G22" s="15"/>
      <c r="H22" s="15"/>
      <c r="I22" s="110"/>
      <c r="J22" s="15"/>
    </row>
  </sheetData>
  <mergeCells count="9">
    <mergeCell ref="A2:I2"/>
    <mergeCell ref="A1:E1"/>
    <mergeCell ref="F1:I1"/>
    <mergeCell ref="A3:I3"/>
    <mergeCell ref="A18:I18"/>
    <mergeCell ref="A4:B5"/>
    <mergeCell ref="H4:I5"/>
    <mergeCell ref="H17:I17"/>
    <mergeCell ref="A17:B1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2"/>
  <sheetViews>
    <sheetView topLeftCell="A7" workbookViewId="0">
      <selection activeCell="A20" sqref="A20:J20"/>
    </sheetView>
  </sheetViews>
  <sheetFormatPr defaultRowHeight="21.75" x14ac:dyDescent="0.5"/>
  <cols>
    <col min="1" max="1" width="3.5" style="144" customWidth="1"/>
    <col min="2" max="2" width="34" style="6" customWidth="1"/>
    <col min="3" max="7" width="9.125" style="6" bestFit="1" customWidth="1"/>
    <col min="8" max="8" width="10.25" style="6" customWidth="1"/>
    <col min="9" max="9" width="46.25" style="6" bestFit="1" customWidth="1"/>
    <col min="10" max="10" width="3.875" style="144" bestFit="1" customWidth="1"/>
    <col min="11" max="16384" width="9" style="6"/>
  </cols>
  <sheetData>
    <row r="1" spans="1:11" s="138" customFormat="1" ht="20.100000000000001" customHeight="1" x14ac:dyDescent="0.3">
      <c r="A1" s="434" t="s">
        <v>24</v>
      </c>
      <c r="B1" s="435"/>
      <c r="C1" s="435"/>
      <c r="D1" s="435"/>
      <c r="E1" s="436"/>
      <c r="F1" s="437" t="s">
        <v>237</v>
      </c>
      <c r="G1" s="438"/>
      <c r="H1" s="438"/>
      <c r="I1" s="438"/>
      <c r="J1" s="439"/>
      <c r="K1" s="141"/>
    </row>
    <row r="2" spans="1:11" ht="20.100000000000001" customHeight="1" x14ac:dyDescent="0.5">
      <c r="A2" s="423" t="s">
        <v>252</v>
      </c>
      <c r="B2" s="423"/>
      <c r="C2" s="423"/>
      <c r="D2" s="423"/>
      <c r="E2" s="423"/>
      <c r="F2" s="423"/>
      <c r="G2" s="423"/>
      <c r="H2" s="423"/>
      <c r="I2" s="423"/>
      <c r="J2" s="423"/>
      <c r="K2" s="21"/>
    </row>
    <row r="3" spans="1:11" ht="20.100000000000001" customHeight="1" x14ac:dyDescent="0.5">
      <c r="A3" s="441" t="s">
        <v>255</v>
      </c>
      <c r="B3" s="441"/>
      <c r="C3" s="441"/>
      <c r="D3" s="441"/>
      <c r="E3" s="441"/>
      <c r="F3" s="441"/>
      <c r="G3" s="441"/>
      <c r="H3" s="441"/>
      <c r="I3" s="441"/>
      <c r="J3" s="441"/>
      <c r="K3" s="21"/>
    </row>
    <row r="4" spans="1:11" ht="20.100000000000001" customHeight="1" x14ac:dyDescent="0.5">
      <c r="A4" s="424" t="s">
        <v>0</v>
      </c>
      <c r="B4" s="424"/>
      <c r="C4" s="440" t="s">
        <v>258</v>
      </c>
      <c r="D4" s="440"/>
      <c r="E4" s="440"/>
      <c r="F4" s="440"/>
      <c r="G4" s="440"/>
      <c r="H4" s="424" t="s">
        <v>146</v>
      </c>
      <c r="I4" s="424" t="s">
        <v>238</v>
      </c>
      <c r="J4" s="424"/>
      <c r="K4" s="21"/>
    </row>
    <row r="5" spans="1:11" ht="20.100000000000001" customHeight="1" x14ac:dyDescent="0.5">
      <c r="A5" s="424"/>
      <c r="B5" s="424"/>
      <c r="C5" s="440"/>
      <c r="D5" s="440"/>
      <c r="E5" s="440"/>
      <c r="F5" s="440"/>
      <c r="G5" s="440"/>
      <c r="H5" s="424"/>
      <c r="I5" s="424"/>
      <c r="J5" s="424"/>
      <c r="K5" s="21"/>
    </row>
    <row r="6" spans="1:11" ht="20.100000000000001" customHeight="1" x14ac:dyDescent="0.5">
      <c r="A6" s="424"/>
      <c r="B6" s="424"/>
      <c r="C6" s="102" t="s">
        <v>147</v>
      </c>
      <c r="D6" s="102" t="s">
        <v>148</v>
      </c>
      <c r="E6" s="102" t="s">
        <v>149</v>
      </c>
      <c r="F6" s="102" t="s">
        <v>150</v>
      </c>
      <c r="G6" s="102" t="s">
        <v>151</v>
      </c>
      <c r="H6" s="424" t="s">
        <v>236</v>
      </c>
      <c r="I6" s="424"/>
      <c r="J6" s="424"/>
      <c r="K6" s="21"/>
    </row>
    <row r="7" spans="1:11" ht="20.100000000000001" customHeight="1" x14ac:dyDescent="0.5">
      <c r="A7" s="424"/>
      <c r="B7" s="424"/>
      <c r="C7" s="102" t="s">
        <v>239</v>
      </c>
      <c r="D7" s="102" t="s">
        <v>240</v>
      </c>
      <c r="E7" s="102" t="s">
        <v>241</v>
      </c>
      <c r="F7" s="102" t="s">
        <v>242</v>
      </c>
      <c r="G7" s="102" t="s">
        <v>243</v>
      </c>
      <c r="H7" s="424"/>
      <c r="I7" s="424"/>
      <c r="J7" s="424"/>
      <c r="K7" s="21"/>
    </row>
    <row r="8" spans="1:11" ht="20.100000000000001" customHeight="1" x14ac:dyDescent="0.5">
      <c r="A8" s="99">
        <v>1</v>
      </c>
      <c r="B8" s="93" t="s">
        <v>174</v>
      </c>
      <c r="C8" s="97">
        <v>4397</v>
      </c>
      <c r="D8" s="97">
        <v>3557</v>
      </c>
      <c r="E8" s="97">
        <v>6530</v>
      </c>
      <c r="F8" s="97">
        <v>11731</v>
      </c>
      <c r="G8" s="97">
        <v>3141</v>
      </c>
      <c r="H8" s="97">
        <f t="shared" ref="H8:H19" si="0">SUM(C8:G8)</f>
        <v>29356</v>
      </c>
      <c r="I8" s="136" t="s">
        <v>33</v>
      </c>
      <c r="J8" s="99">
        <v>1</v>
      </c>
      <c r="K8" s="21"/>
    </row>
    <row r="9" spans="1:11" ht="20.100000000000001" customHeight="1" x14ac:dyDescent="0.5">
      <c r="A9" s="98">
        <v>2</v>
      </c>
      <c r="B9" s="89" t="s">
        <v>7</v>
      </c>
      <c r="C9" s="96">
        <v>11498</v>
      </c>
      <c r="D9" s="96">
        <v>6707</v>
      </c>
      <c r="E9" s="96">
        <v>4385</v>
      </c>
      <c r="F9" s="96">
        <v>10840</v>
      </c>
      <c r="G9" s="96">
        <v>3112</v>
      </c>
      <c r="H9" s="96">
        <f t="shared" si="0"/>
        <v>36542</v>
      </c>
      <c r="I9" s="137" t="s">
        <v>34</v>
      </c>
      <c r="J9" s="98">
        <v>2</v>
      </c>
      <c r="K9" s="21"/>
    </row>
    <row r="10" spans="1:11" ht="20.100000000000001" customHeight="1" x14ac:dyDescent="0.5">
      <c r="A10" s="99">
        <v>3</v>
      </c>
      <c r="B10" s="93" t="s">
        <v>8</v>
      </c>
      <c r="C10" s="97">
        <v>178</v>
      </c>
      <c r="D10" s="97">
        <v>382</v>
      </c>
      <c r="E10" s="97">
        <v>292</v>
      </c>
      <c r="F10" s="97">
        <v>306</v>
      </c>
      <c r="G10" s="97">
        <v>124</v>
      </c>
      <c r="H10" s="97">
        <f t="shared" si="0"/>
        <v>1282</v>
      </c>
      <c r="I10" s="136" t="s">
        <v>35</v>
      </c>
      <c r="J10" s="99">
        <v>3</v>
      </c>
      <c r="K10" s="21"/>
    </row>
    <row r="11" spans="1:11" ht="20.100000000000001" customHeight="1" x14ac:dyDescent="0.5">
      <c r="A11" s="98">
        <v>4</v>
      </c>
      <c r="B11" s="89" t="s">
        <v>9</v>
      </c>
      <c r="C11" s="96">
        <v>527</v>
      </c>
      <c r="D11" s="96">
        <v>1931</v>
      </c>
      <c r="E11" s="96">
        <v>2910</v>
      </c>
      <c r="F11" s="96">
        <v>6043</v>
      </c>
      <c r="G11" s="96">
        <v>1617</v>
      </c>
      <c r="H11" s="96">
        <f t="shared" si="0"/>
        <v>13028</v>
      </c>
      <c r="I11" s="137" t="s">
        <v>36</v>
      </c>
      <c r="J11" s="98">
        <v>4</v>
      </c>
      <c r="K11" s="21"/>
    </row>
    <row r="12" spans="1:11" ht="20.100000000000001" customHeight="1" x14ac:dyDescent="0.5">
      <c r="A12" s="99">
        <v>5</v>
      </c>
      <c r="B12" s="93" t="s">
        <v>10</v>
      </c>
      <c r="C12" s="97">
        <v>12</v>
      </c>
      <c r="D12" s="97">
        <v>9</v>
      </c>
      <c r="E12" s="97">
        <v>4</v>
      </c>
      <c r="F12" s="97">
        <v>9</v>
      </c>
      <c r="G12" s="97">
        <v>17</v>
      </c>
      <c r="H12" s="97">
        <f t="shared" si="0"/>
        <v>51</v>
      </c>
      <c r="I12" s="136" t="s">
        <v>37</v>
      </c>
      <c r="J12" s="99">
        <v>5</v>
      </c>
      <c r="K12" s="21"/>
    </row>
    <row r="13" spans="1:11" ht="20.100000000000001" customHeight="1" x14ac:dyDescent="0.5">
      <c r="A13" s="98">
        <v>6</v>
      </c>
      <c r="B13" s="89" t="s">
        <v>11</v>
      </c>
      <c r="C13" s="96">
        <v>1815</v>
      </c>
      <c r="D13" s="96">
        <v>5087</v>
      </c>
      <c r="E13" s="96">
        <v>3482</v>
      </c>
      <c r="F13" s="96">
        <v>2942</v>
      </c>
      <c r="G13" s="96">
        <v>2648</v>
      </c>
      <c r="H13" s="96">
        <f t="shared" si="0"/>
        <v>15974</v>
      </c>
      <c r="I13" s="137" t="s">
        <v>38</v>
      </c>
      <c r="J13" s="98">
        <v>6</v>
      </c>
      <c r="K13" s="21"/>
    </row>
    <row r="14" spans="1:11" ht="20.100000000000001" customHeight="1" x14ac:dyDescent="0.5">
      <c r="A14" s="99">
        <v>7</v>
      </c>
      <c r="B14" s="93" t="s">
        <v>173</v>
      </c>
      <c r="C14" s="97">
        <v>657</v>
      </c>
      <c r="D14" s="97">
        <v>820</v>
      </c>
      <c r="E14" s="97">
        <v>1417</v>
      </c>
      <c r="F14" s="97">
        <v>2405</v>
      </c>
      <c r="G14" s="97">
        <v>727</v>
      </c>
      <c r="H14" s="97">
        <f t="shared" si="0"/>
        <v>6026</v>
      </c>
      <c r="I14" s="136" t="s">
        <v>39</v>
      </c>
      <c r="J14" s="99">
        <v>7</v>
      </c>
      <c r="K14" s="21"/>
    </row>
    <row r="15" spans="1:11" ht="20.100000000000001" customHeight="1" x14ac:dyDescent="0.5">
      <c r="A15" s="98">
        <v>8</v>
      </c>
      <c r="B15" s="89" t="s">
        <v>31</v>
      </c>
      <c r="C15" s="96">
        <v>1384</v>
      </c>
      <c r="D15" s="96">
        <v>2400</v>
      </c>
      <c r="E15" s="96">
        <v>2061</v>
      </c>
      <c r="F15" s="96">
        <v>2895</v>
      </c>
      <c r="G15" s="96">
        <v>970</v>
      </c>
      <c r="H15" s="96">
        <f t="shared" si="0"/>
        <v>9710</v>
      </c>
      <c r="I15" s="137" t="s">
        <v>244</v>
      </c>
      <c r="J15" s="98">
        <v>8</v>
      </c>
      <c r="K15" s="21"/>
    </row>
    <row r="16" spans="1:11" ht="20.100000000000001" customHeight="1" x14ac:dyDescent="0.5">
      <c r="A16" s="99">
        <v>9</v>
      </c>
      <c r="B16" s="93" t="s">
        <v>12</v>
      </c>
      <c r="C16" s="97">
        <v>136</v>
      </c>
      <c r="D16" s="97">
        <v>134</v>
      </c>
      <c r="E16" s="97">
        <v>136</v>
      </c>
      <c r="F16" s="97">
        <v>228</v>
      </c>
      <c r="G16" s="97">
        <v>46</v>
      </c>
      <c r="H16" s="97">
        <f t="shared" si="0"/>
        <v>680</v>
      </c>
      <c r="I16" s="136" t="s">
        <v>41</v>
      </c>
      <c r="J16" s="99">
        <v>9</v>
      </c>
      <c r="K16" s="21"/>
    </row>
    <row r="17" spans="1:11" ht="20.100000000000001" customHeight="1" x14ac:dyDescent="0.5">
      <c r="A17" s="98">
        <v>10</v>
      </c>
      <c r="B17" s="89" t="s">
        <v>13</v>
      </c>
      <c r="C17" s="96">
        <v>436</v>
      </c>
      <c r="D17" s="96">
        <v>1271</v>
      </c>
      <c r="E17" s="96">
        <v>1097</v>
      </c>
      <c r="F17" s="96">
        <v>1870</v>
      </c>
      <c r="G17" s="96">
        <v>754</v>
      </c>
      <c r="H17" s="96">
        <f t="shared" si="0"/>
        <v>5428</v>
      </c>
      <c r="I17" s="137" t="s">
        <v>42</v>
      </c>
      <c r="J17" s="98">
        <v>10</v>
      </c>
      <c r="K17" s="21"/>
    </row>
    <row r="18" spans="1:11" ht="20.100000000000001" customHeight="1" x14ac:dyDescent="0.5">
      <c r="A18" s="99">
        <v>11</v>
      </c>
      <c r="B18" s="93" t="s">
        <v>14</v>
      </c>
      <c r="C18" s="97">
        <v>149</v>
      </c>
      <c r="D18" s="97">
        <v>110</v>
      </c>
      <c r="E18" s="97">
        <v>400</v>
      </c>
      <c r="F18" s="97">
        <v>320</v>
      </c>
      <c r="G18" s="97">
        <v>339</v>
      </c>
      <c r="H18" s="97">
        <f t="shared" si="0"/>
        <v>1318</v>
      </c>
      <c r="I18" s="136" t="s">
        <v>43</v>
      </c>
      <c r="J18" s="99">
        <v>11</v>
      </c>
      <c r="K18" s="21"/>
    </row>
    <row r="19" spans="1:11" ht="20.100000000000001" customHeight="1" x14ac:dyDescent="0.5">
      <c r="A19" s="397" t="s">
        <v>15</v>
      </c>
      <c r="B19" s="397"/>
      <c r="C19" s="103">
        <f>SUM(C8:C18)</f>
        <v>21189</v>
      </c>
      <c r="D19" s="103">
        <f>SUM(D8:D18)</f>
        <v>22408</v>
      </c>
      <c r="E19" s="103">
        <f>SUM(E8:E18)</f>
        <v>22714</v>
      </c>
      <c r="F19" s="103">
        <f>SUM(F8:F18)</f>
        <v>39589</v>
      </c>
      <c r="G19" s="103">
        <f>SUM(G8:G18)</f>
        <v>13495</v>
      </c>
      <c r="H19" s="140">
        <f t="shared" si="0"/>
        <v>119395</v>
      </c>
      <c r="I19" s="397" t="s">
        <v>44</v>
      </c>
      <c r="J19" s="397"/>
      <c r="K19" s="21"/>
    </row>
    <row r="20" spans="1:11" s="139" customFormat="1" ht="20.100000000000001" customHeight="1" x14ac:dyDescent="0.35">
      <c r="A20" s="433" t="s">
        <v>359</v>
      </c>
      <c r="B20" s="433"/>
      <c r="C20" s="433"/>
      <c r="D20" s="433"/>
      <c r="E20" s="433"/>
      <c r="F20" s="433"/>
      <c r="G20" s="433"/>
      <c r="H20" s="433"/>
      <c r="I20" s="433"/>
      <c r="J20" s="433"/>
      <c r="K20" s="142"/>
    </row>
    <row r="21" spans="1:11" x14ac:dyDescent="0.5">
      <c r="A21" s="143"/>
      <c r="B21" s="21"/>
      <c r="C21" s="21"/>
      <c r="D21" s="21"/>
      <c r="E21" s="21"/>
      <c r="F21" s="21"/>
      <c r="G21" s="21"/>
      <c r="H21" s="21"/>
      <c r="I21" s="21"/>
      <c r="J21" s="143"/>
      <c r="K21" s="21"/>
    </row>
    <row r="22" spans="1:11" x14ac:dyDescent="0.5">
      <c r="A22" s="143"/>
      <c r="B22" s="21"/>
      <c r="C22" s="21"/>
      <c r="D22" s="21"/>
      <c r="E22" s="21"/>
      <c r="F22" s="21"/>
      <c r="G22" s="21"/>
      <c r="H22" s="21"/>
      <c r="I22" s="21"/>
      <c r="J22" s="143"/>
      <c r="K22" s="21"/>
    </row>
  </sheetData>
  <mergeCells count="12">
    <mergeCell ref="A20:J20"/>
    <mergeCell ref="H4:H5"/>
    <mergeCell ref="A1:E1"/>
    <mergeCell ref="F1:J1"/>
    <mergeCell ref="I4:J7"/>
    <mergeCell ref="I19:J19"/>
    <mergeCell ref="H6:H7"/>
    <mergeCell ref="A19:B19"/>
    <mergeCell ref="C4:G5"/>
    <mergeCell ref="A4:B7"/>
    <mergeCell ref="A2:J2"/>
    <mergeCell ref="A3:J3"/>
  </mergeCells>
  <pageMargins left="0.7" right="0.7" top="0.75" bottom="0.75" header="0.3" footer="0.3"/>
  <pageSetup paperSize="9" scale="56" fitToHeight="0" orientation="portrait" r:id="rId1"/>
  <ignoredErrors>
    <ignoredError sqref="H1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2"/>
  <sheetViews>
    <sheetView topLeftCell="A7" workbookViewId="0">
      <selection activeCell="A20" sqref="A20:J20"/>
    </sheetView>
  </sheetViews>
  <sheetFormatPr defaultRowHeight="21.75" x14ac:dyDescent="0.5"/>
  <cols>
    <col min="1" max="1" width="3.5" style="144" customWidth="1"/>
    <col min="2" max="2" width="34" style="6" customWidth="1"/>
    <col min="3" max="5" width="9.125" style="6" bestFit="1" customWidth="1"/>
    <col min="6" max="6" width="9.625" style="6" bestFit="1" customWidth="1"/>
    <col min="7" max="8" width="9.75" style="6" bestFit="1" customWidth="1"/>
    <col min="9" max="9" width="46.25" style="6" bestFit="1" customWidth="1"/>
    <col min="10" max="10" width="3.875" style="144" bestFit="1" customWidth="1"/>
    <col min="11" max="16384" width="9" style="6"/>
  </cols>
  <sheetData>
    <row r="1" spans="1:11" s="138" customFormat="1" ht="20.100000000000001" customHeight="1" x14ac:dyDescent="0.3">
      <c r="A1" s="434" t="s">
        <v>25</v>
      </c>
      <c r="B1" s="435"/>
      <c r="C1" s="435"/>
      <c r="D1" s="435"/>
      <c r="E1" s="436"/>
      <c r="F1" s="437" t="s">
        <v>249</v>
      </c>
      <c r="G1" s="438"/>
      <c r="H1" s="438"/>
      <c r="I1" s="438"/>
      <c r="J1" s="439"/>
      <c r="K1" s="141"/>
    </row>
    <row r="2" spans="1:11" ht="20.100000000000001" customHeight="1" x14ac:dyDescent="0.5">
      <c r="A2" s="423" t="s">
        <v>251</v>
      </c>
      <c r="B2" s="423"/>
      <c r="C2" s="423"/>
      <c r="D2" s="423"/>
      <c r="E2" s="423"/>
      <c r="F2" s="423"/>
      <c r="G2" s="423"/>
      <c r="H2" s="423"/>
      <c r="I2" s="423"/>
      <c r="J2" s="423"/>
      <c r="K2" s="21"/>
    </row>
    <row r="3" spans="1:11" ht="20.100000000000001" customHeight="1" x14ac:dyDescent="0.5">
      <c r="A3" s="398" t="s">
        <v>250</v>
      </c>
      <c r="B3" s="398"/>
      <c r="C3" s="398"/>
      <c r="D3" s="398"/>
      <c r="E3" s="398"/>
      <c r="F3" s="398"/>
      <c r="G3" s="398"/>
      <c r="H3" s="398"/>
      <c r="I3" s="398"/>
      <c r="J3" s="398"/>
      <c r="K3" s="21"/>
    </row>
    <row r="4" spans="1:11" ht="20.100000000000001" customHeight="1" x14ac:dyDescent="0.5">
      <c r="A4" s="424" t="s">
        <v>0</v>
      </c>
      <c r="B4" s="424"/>
      <c r="C4" s="440" t="s">
        <v>257</v>
      </c>
      <c r="D4" s="440"/>
      <c r="E4" s="440"/>
      <c r="F4" s="440"/>
      <c r="G4" s="440"/>
      <c r="H4" s="424" t="s">
        <v>146</v>
      </c>
      <c r="I4" s="424" t="s">
        <v>238</v>
      </c>
      <c r="J4" s="424"/>
      <c r="K4" s="21"/>
    </row>
    <row r="5" spans="1:11" ht="20.100000000000001" customHeight="1" x14ac:dyDescent="0.5">
      <c r="A5" s="424"/>
      <c r="B5" s="424"/>
      <c r="C5" s="440"/>
      <c r="D5" s="440"/>
      <c r="E5" s="440"/>
      <c r="F5" s="440"/>
      <c r="G5" s="440"/>
      <c r="H5" s="424"/>
      <c r="I5" s="424"/>
      <c r="J5" s="424"/>
      <c r="K5" s="21"/>
    </row>
    <row r="6" spans="1:11" ht="20.100000000000001" customHeight="1" x14ac:dyDescent="0.5">
      <c r="A6" s="424"/>
      <c r="B6" s="424"/>
      <c r="C6" s="102" t="s">
        <v>147</v>
      </c>
      <c r="D6" s="102" t="s">
        <v>148</v>
      </c>
      <c r="E6" s="102" t="s">
        <v>149</v>
      </c>
      <c r="F6" s="102" t="s">
        <v>150</v>
      </c>
      <c r="G6" s="102" t="s">
        <v>151</v>
      </c>
      <c r="H6" s="424" t="s">
        <v>44</v>
      </c>
      <c r="I6" s="424"/>
      <c r="J6" s="424"/>
      <c r="K6" s="21"/>
    </row>
    <row r="7" spans="1:11" ht="20.100000000000001" customHeight="1" x14ac:dyDescent="0.5">
      <c r="A7" s="424"/>
      <c r="B7" s="424"/>
      <c r="C7" s="102" t="s">
        <v>239</v>
      </c>
      <c r="D7" s="102" t="s">
        <v>240</v>
      </c>
      <c r="E7" s="102" t="s">
        <v>241</v>
      </c>
      <c r="F7" s="102" t="s">
        <v>242</v>
      </c>
      <c r="G7" s="102" t="s">
        <v>243</v>
      </c>
      <c r="H7" s="424"/>
      <c r="I7" s="424"/>
      <c r="J7" s="424"/>
      <c r="K7" s="21"/>
    </row>
    <row r="8" spans="1:11" ht="20.100000000000001" customHeight="1" x14ac:dyDescent="0.5">
      <c r="A8" s="99">
        <v>1</v>
      </c>
      <c r="B8" s="93" t="s">
        <v>174</v>
      </c>
      <c r="C8" s="97">
        <v>11844</v>
      </c>
      <c r="D8" s="97">
        <v>11043</v>
      </c>
      <c r="E8" s="97">
        <v>21225</v>
      </c>
      <c r="F8" s="97">
        <v>20396</v>
      </c>
      <c r="G8" s="97">
        <v>21093</v>
      </c>
      <c r="H8" s="97">
        <f t="shared" ref="H8:H19" si="0">SUM(C8:G8)</f>
        <v>85601</v>
      </c>
      <c r="I8" s="136" t="s">
        <v>33</v>
      </c>
      <c r="J8" s="99">
        <v>1</v>
      </c>
      <c r="K8" s="21"/>
    </row>
    <row r="9" spans="1:11" ht="20.100000000000001" customHeight="1" x14ac:dyDescent="0.5">
      <c r="A9" s="98">
        <v>2</v>
      </c>
      <c r="B9" s="89" t="s">
        <v>7</v>
      </c>
      <c r="C9" s="96">
        <v>21591</v>
      </c>
      <c r="D9" s="96">
        <v>25052</v>
      </c>
      <c r="E9" s="96">
        <v>24651</v>
      </c>
      <c r="F9" s="96">
        <v>71757</v>
      </c>
      <c r="G9" s="96">
        <v>109898</v>
      </c>
      <c r="H9" s="96">
        <f t="shared" si="0"/>
        <v>252949</v>
      </c>
      <c r="I9" s="137" t="s">
        <v>34</v>
      </c>
      <c r="J9" s="98">
        <v>2</v>
      </c>
      <c r="K9" s="21"/>
    </row>
    <row r="10" spans="1:11" ht="20.100000000000001" customHeight="1" x14ac:dyDescent="0.5">
      <c r="A10" s="99">
        <v>3</v>
      </c>
      <c r="B10" s="93" t="s">
        <v>8</v>
      </c>
      <c r="C10" s="97">
        <v>7</v>
      </c>
      <c r="D10" s="97">
        <v>23</v>
      </c>
      <c r="E10" s="97">
        <v>27</v>
      </c>
      <c r="F10" s="97">
        <v>96</v>
      </c>
      <c r="G10" s="97">
        <v>158</v>
      </c>
      <c r="H10" s="97">
        <f t="shared" si="0"/>
        <v>311</v>
      </c>
      <c r="I10" s="136" t="s">
        <v>35</v>
      </c>
      <c r="J10" s="99">
        <v>3</v>
      </c>
      <c r="K10" s="21"/>
    </row>
    <row r="11" spans="1:11" ht="20.100000000000001" customHeight="1" x14ac:dyDescent="0.5">
      <c r="A11" s="98">
        <v>4</v>
      </c>
      <c r="B11" s="89" t="s">
        <v>9</v>
      </c>
      <c r="C11" s="96">
        <v>767</v>
      </c>
      <c r="D11" s="96">
        <v>936</v>
      </c>
      <c r="E11" s="96">
        <v>3596</v>
      </c>
      <c r="F11" s="96">
        <v>16521</v>
      </c>
      <c r="G11" s="96">
        <v>3923</v>
      </c>
      <c r="H11" s="96">
        <f t="shared" si="0"/>
        <v>25743</v>
      </c>
      <c r="I11" s="137" t="s">
        <v>36</v>
      </c>
      <c r="J11" s="98">
        <v>4</v>
      </c>
      <c r="K11" s="21"/>
    </row>
    <row r="12" spans="1:11" ht="20.100000000000001" customHeight="1" x14ac:dyDescent="0.5">
      <c r="A12" s="99">
        <v>5</v>
      </c>
      <c r="B12" s="93" t="s">
        <v>10</v>
      </c>
      <c r="C12" s="97">
        <v>3</v>
      </c>
      <c r="D12" s="97">
        <v>48</v>
      </c>
      <c r="E12" s="97">
        <v>48</v>
      </c>
      <c r="F12" s="97">
        <v>39</v>
      </c>
      <c r="G12" s="97">
        <v>93</v>
      </c>
      <c r="H12" s="97">
        <f t="shared" si="0"/>
        <v>231</v>
      </c>
      <c r="I12" s="136" t="s">
        <v>37</v>
      </c>
      <c r="J12" s="99">
        <v>5</v>
      </c>
      <c r="K12" s="21"/>
    </row>
    <row r="13" spans="1:11" ht="20.100000000000001" customHeight="1" x14ac:dyDescent="0.5">
      <c r="A13" s="98">
        <v>6</v>
      </c>
      <c r="B13" s="89" t="s">
        <v>11</v>
      </c>
      <c r="C13" s="96">
        <v>71</v>
      </c>
      <c r="D13" s="96">
        <v>4221</v>
      </c>
      <c r="E13" s="96">
        <v>2318</v>
      </c>
      <c r="F13" s="96">
        <v>1084</v>
      </c>
      <c r="G13" s="96">
        <v>3468</v>
      </c>
      <c r="H13" s="96">
        <f t="shared" si="0"/>
        <v>11162</v>
      </c>
      <c r="I13" s="137" t="s">
        <v>38</v>
      </c>
      <c r="J13" s="98">
        <v>6</v>
      </c>
      <c r="K13" s="21"/>
    </row>
    <row r="14" spans="1:11" ht="20.100000000000001" customHeight="1" x14ac:dyDescent="0.5">
      <c r="A14" s="99">
        <v>7</v>
      </c>
      <c r="B14" s="93" t="s">
        <v>173</v>
      </c>
      <c r="C14" s="97">
        <v>1131</v>
      </c>
      <c r="D14" s="97">
        <v>1975</v>
      </c>
      <c r="E14" s="97">
        <v>3757</v>
      </c>
      <c r="F14" s="97">
        <v>3749</v>
      </c>
      <c r="G14" s="97">
        <v>3855</v>
      </c>
      <c r="H14" s="97">
        <f t="shared" si="0"/>
        <v>14467</v>
      </c>
      <c r="I14" s="136" t="s">
        <v>39</v>
      </c>
      <c r="J14" s="99">
        <v>7</v>
      </c>
      <c r="K14" s="21"/>
    </row>
    <row r="15" spans="1:11" ht="20.100000000000001" customHeight="1" x14ac:dyDescent="0.5">
      <c r="A15" s="98">
        <v>8</v>
      </c>
      <c r="B15" s="89" t="s">
        <v>31</v>
      </c>
      <c r="C15" s="96">
        <v>1420</v>
      </c>
      <c r="D15" s="96">
        <v>3375</v>
      </c>
      <c r="E15" s="96">
        <v>3486</v>
      </c>
      <c r="F15" s="96">
        <v>3668</v>
      </c>
      <c r="G15" s="96">
        <v>3481</v>
      </c>
      <c r="H15" s="96">
        <f t="shared" si="0"/>
        <v>15430</v>
      </c>
      <c r="I15" s="137" t="s">
        <v>244</v>
      </c>
      <c r="J15" s="98">
        <v>8</v>
      </c>
      <c r="K15" s="21"/>
    </row>
    <row r="16" spans="1:11" ht="20.100000000000001" customHeight="1" x14ac:dyDescent="0.5">
      <c r="A16" s="99">
        <v>9</v>
      </c>
      <c r="B16" s="93" t="s">
        <v>12</v>
      </c>
      <c r="C16" s="97">
        <v>86</v>
      </c>
      <c r="D16" s="97">
        <v>186</v>
      </c>
      <c r="E16" s="97">
        <v>380</v>
      </c>
      <c r="F16" s="97">
        <v>350</v>
      </c>
      <c r="G16" s="97">
        <v>510</v>
      </c>
      <c r="H16" s="97">
        <f t="shared" si="0"/>
        <v>1512</v>
      </c>
      <c r="I16" s="136" t="s">
        <v>41</v>
      </c>
      <c r="J16" s="99">
        <v>9</v>
      </c>
      <c r="K16" s="21"/>
    </row>
    <row r="17" spans="1:11" ht="20.100000000000001" customHeight="1" x14ac:dyDescent="0.5">
      <c r="A17" s="98">
        <v>10</v>
      </c>
      <c r="B17" s="89" t="s">
        <v>13</v>
      </c>
      <c r="C17" s="96">
        <v>299</v>
      </c>
      <c r="D17" s="96">
        <v>711</v>
      </c>
      <c r="E17" s="96">
        <v>1459</v>
      </c>
      <c r="F17" s="96">
        <v>2832</v>
      </c>
      <c r="G17" s="96">
        <v>2237</v>
      </c>
      <c r="H17" s="96">
        <f t="shared" si="0"/>
        <v>7538</v>
      </c>
      <c r="I17" s="137" t="s">
        <v>42</v>
      </c>
      <c r="J17" s="98">
        <v>10</v>
      </c>
      <c r="K17" s="21"/>
    </row>
    <row r="18" spans="1:11" ht="20.100000000000001" customHeight="1" x14ac:dyDescent="0.5">
      <c r="A18" s="99">
        <v>11</v>
      </c>
      <c r="B18" s="93" t="s">
        <v>14</v>
      </c>
      <c r="C18" s="97">
        <v>58</v>
      </c>
      <c r="D18" s="97">
        <v>110</v>
      </c>
      <c r="E18" s="97">
        <v>150</v>
      </c>
      <c r="F18" s="97">
        <v>530</v>
      </c>
      <c r="G18" s="97">
        <v>754</v>
      </c>
      <c r="H18" s="97">
        <f t="shared" si="0"/>
        <v>1602</v>
      </c>
      <c r="I18" s="136" t="s">
        <v>43</v>
      </c>
      <c r="J18" s="99">
        <v>11</v>
      </c>
      <c r="K18" s="21"/>
    </row>
    <row r="19" spans="1:11" ht="20.100000000000001" customHeight="1" x14ac:dyDescent="0.5">
      <c r="A19" s="397" t="s">
        <v>15</v>
      </c>
      <c r="B19" s="397"/>
      <c r="C19" s="103">
        <f>SUM(C8:C18)</f>
        <v>37277</v>
      </c>
      <c r="D19" s="103">
        <f>SUM(D8:D18)</f>
        <v>47680</v>
      </c>
      <c r="E19" s="103">
        <f>SUM(E8:E18)</f>
        <v>61097</v>
      </c>
      <c r="F19" s="103">
        <f>SUM(F8:F18)</f>
        <v>121022</v>
      </c>
      <c r="G19" s="103">
        <f>SUM(G8:G18)</f>
        <v>149470</v>
      </c>
      <c r="H19" s="140">
        <f t="shared" si="0"/>
        <v>416546</v>
      </c>
      <c r="I19" s="397" t="s">
        <v>44</v>
      </c>
      <c r="J19" s="397"/>
      <c r="K19" s="21"/>
    </row>
    <row r="20" spans="1:11" s="139" customFormat="1" ht="20.100000000000001" customHeight="1" x14ac:dyDescent="0.35">
      <c r="A20" s="433" t="s">
        <v>359</v>
      </c>
      <c r="B20" s="433"/>
      <c r="C20" s="433"/>
      <c r="D20" s="433"/>
      <c r="E20" s="433"/>
      <c r="F20" s="433"/>
      <c r="G20" s="433"/>
      <c r="H20" s="433"/>
      <c r="I20" s="433"/>
      <c r="J20" s="433"/>
      <c r="K20" s="142"/>
    </row>
    <row r="21" spans="1:11" x14ac:dyDescent="0.5">
      <c r="A21" s="143"/>
      <c r="B21" s="21"/>
      <c r="C21" s="21"/>
      <c r="D21" s="21"/>
      <c r="E21" s="21"/>
      <c r="F21" s="21"/>
      <c r="G21" s="21"/>
      <c r="H21" s="21"/>
      <c r="I21" s="21"/>
      <c r="J21" s="143"/>
      <c r="K21" s="21"/>
    </row>
    <row r="22" spans="1:11" x14ac:dyDescent="0.5">
      <c r="A22" s="143"/>
      <c r="B22" s="21"/>
      <c r="C22" s="21"/>
      <c r="D22" s="21"/>
      <c r="E22" s="21"/>
      <c r="F22" s="21"/>
      <c r="G22" s="21"/>
      <c r="H22" s="21"/>
      <c r="I22" s="21"/>
      <c r="J22" s="143"/>
      <c r="K22" s="21"/>
    </row>
  </sheetData>
  <mergeCells count="12">
    <mergeCell ref="H6:H7"/>
    <mergeCell ref="A19:B19"/>
    <mergeCell ref="I19:J19"/>
    <mergeCell ref="A20:J20"/>
    <mergeCell ref="F1:J1"/>
    <mergeCell ref="A1:E1"/>
    <mergeCell ref="A2:J2"/>
    <mergeCell ref="A3:J3"/>
    <mergeCell ref="A4:B7"/>
    <mergeCell ref="C4:G5"/>
    <mergeCell ref="H4:H5"/>
    <mergeCell ref="I4:J7"/>
  </mergeCells>
  <pageMargins left="0.7" right="0.7" top="0.75" bottom="0.75" header="0.3" footer="0.3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60</vt:i4>
      </vt:variant>
    </vt:vector>
  </HeadingPairs>
  <TitlesOfParts>
    <vt:vector size="60" baseType="lpstr">
      <vt:lpstr>Contents</vt:lpstr>
      <vt:lpstr>Table No. 1</vt:lpstr>
      <vt:lpstr>Table No. 2</vt:lpstr>
      <vt:lpstr>Table No. 3</vt:lpstr>
      <vt:lpstr>Table No. 4</vt:lpstr>
      <vt:lpstr>Table No. 5</vt:lpstr>
      <vt:lpstr>Table No. 6</vt:lpstr>
      <vt:lpstr>Table No. 7</vt:lpstr>
      <vt:lpstr>Table No. 8</vt:lpstr>
      <vt:lpstr>Table No. 9</vt:lpstr>
      <vt:lpstr>Table No. 10</vt:lpstr>
      <vt:lpstr>Table No. 11</vt:lpstr>
      <vt:lpstr>Table No. 12</vt:lpstr>
      <vt:lpstr>Table No. 13</vt:lpstr>
      <vt:lpstr>Table No. 14</vt:lpstr>
      <vt:lpstr>Table No. 15</vt:lpstr>
      <vt:lpstr>Table No. 16</vt:lpstr>
      <vt:lpstr>Table No. 17</vt:lpstr>
      <vt:lpstr>Table No. 18</vt:lpstr>
      <vt:lpstr>Table No. 19</vt:lpstr>
      <vt:lpstr>Table No. 20</vt:lpstr>
      <vt:lpstr>Table No. 21</vt:lpstr>
      <vt:lpstr>Table No. 22</vt:lpstr>
      <vt:lpstr>Table No. 23</vt:lpstr>
      <vt:lpstr>Table No. 24</vt:lpstr>
      <vt:lpstr>Table No. 25</vt:lpstr>
      <vt:lpstr>Table No. 26</vt:lpstr>
      <vt:lpstr>Table No. 27</vt:lpstr>
      <vt:lpstr>Table No. 28</vt:lpstr>
      <vt:lpstr>Table No. 29</vt:lpstr>
      <vt:lpstr>Table No. 30</vt:lpstr>
      <vt:lpstr>Figure (1)</vt:lpstr>
      <vt:lpstr>Figure (2)</vt:lpstr>
      <vt:lpstr>Figure (3)</vt:lpstr>
      <vt:lpstr>Figure (4)</vt:lpstr>
      <vt:lpstr>Figure (5)</vt:lpstr>
      <vt:lpstr>Figure (6)</vt:lpstr>
      <vt:lpstr>Figure (7)</vt:lpstr>
      <vt:lpstr>Figure (8)</vt:lpstr>
      <vt:lpstr>Figure (9&amp;10)</vt:lpstr>
      <vt:lpstr>Figure (11)</vt:lpstr>
      <vt:lpstr>Figure (12)</vt:lpstr>
      <vt:lpstr>Figure (13)</vt:lpstr>
      <vt:lpstr>Figure (14)</vt:lpstr>
      <vt:lpstr>Figure (15)</vt:lpstr>
      <vt:lpstr>Figure (16)</vt:lpstr>
      <vt:lpstr>Figure (17)</vt:lpstr>
      <vt:lpstr>Figure (18)</vt:lpstr>
      <vt:lpstr>Figure (19)</vt:lpstr>
      <vt:lpstr>Figure (20)</vt:lpstr>
      <vt:lpstr>Figure (21)</vt:lpstr>
      <vt:lpstr>Figure (22)</vt:lpstr>
      <vt:lpstr>Figure (23&amp;24)</vt:lpstr>
      <vt:lpstr>Figure (25)</vt:lpstr>
      <vt:lpstr>Figure (26)</vt:lpstr>
      <vt:lpstr>Figure (27)</vt:lpstr>
      <vt:lpstr>Figure (28)</vt:lpstr>
      <vt:lpstr>Figure (29)</vt:lpstr>
      <vt:lpstr>Figure (30)</vt:lpstr>
      <vt:lpstr>Figure (31)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2019-01-17T08:40:27Z</cp:lastPrinted>
  <dcterms:created xsi:type="dcterms:W3CDTF">2018-04-11T12:23:36Z</dcterms:created>
  <dcterms:modified xsi:type="dcterms:W3CDTF">2019-02-19T05:48:05Z</dcterms:modified>
</cp:coreProperties>
</file>