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urayhem\AppData\Local\Microsoft\Windows\INetCache\Content.Outlook\7ZUHDKZ3\"/>
    </mc:Choice>
  </mc:AlternateContent>
  <bookViews>
    <workbookView xWindow="-120" yWindow="-120" windowWidth="29040" windowHeight="15840" tabRatio="1000"/>
  </bookViews>
  <sheets>
    <sheet name="الفهرس" sheetId="39" r:id="rId1"/>
    <sheet name="(1.1) " sheetId="1" r:id="rId2"/>
    <sheet name="(1.2)" sheetId="2" r:id="rId3"/>
    <sheet name="(1.3)" sheetId="3" r:id="rId4"/>
    <sheet name="(1.4)" sheetId="4" r:id="rId5"/>
    <sheet name="(2.1)" sheetId="5" r:id="rId6"/>
    <sheet name="(2.2)" sheetId="6" r:id="rId7"/>
    <sheet name="(2.3) " sheetId="7" r:id="rId8"/>
    <sheet name="(2.4)" sheetId="8" r:id="rId9"/>
    <sheet name="(2.5)" sheetId="9" r:id="rId10"/>
    <sheet name="(2.6)" sheetId="10" r:id="rId11"/>
    <sheet name="(2.7)" sheetId="11" r:id="rId12"/>
    <sheet name="(2.8)" sheetId="12" r:id="rId13"/>
    <sheet name="(2.9)" sheetId="13" r:id="rId14"/>
    <sheet name="(2.10)" sheetId="14" r:id="rId15"/>
    <sheet name="(3.1)" sheetId="15" r:id="rId16"/>
    <sheet name="(3.2)" sheetId="17" r:id="rId17"/>
    <sheet name="(3.3)" sheetId="18" r:id="rId18"/>
    <sheet name="(3.4)" sheetId="19" r:id="rId19"/>
    <sheet name="(4.1)" sheetId="22" r:id="rId20"/>
    <sheet name="(4.2)" sheetId="23" r:id="rId21"/>
    <sheet name="(4.3)" sheetId="40" r:id="rId22"/>
    <sheet name="(4.4)" sheetId="24" r:id="rId23"/>
    <sheet name="(4.5)" sheetId="25" r:id="rId24"/>
    <sheet name="(4.6)" sheetId="26" r:id="rId25"/>
    <sheet name="(5.1)" sheetId="33" r:id="rId26"/>
    <sheet name="(5.2)" sheetId="32" r:id="rId27"/>
    <sheet name="(6.1)" sheetId="27" r:id="rId28"/>
    <sheet name="(6.2)" sheetId="28" r:id="rId29"/>
    <sheet name="(7.1)" sheetId="34" r:id="rId30"/>
    <sheet name="(7.2)" sheetId="35" r:id="rId31"/>
    <sheet name="(7.3)" sheetId="36" r:id="rId32"/>
    <sheet name="(7.4)" sheetId="37" r:id="rId33"/>
  </sheets>
  <definedNames>
    <definedName name="_xlnm.Print_Area" localSheetId="2">'(1.2)'!$A$1:$H$20</definedName>
    <definedName name="_xlnm.Print_Area" localSheetId="3">'(1.3)'!$A$1:$J$10</definedName>
    <definedName name="_xlnm.Print_Area" localSheetId="8">'(2.4)'!$A$1:$G$13</definedName>
    <definedName name="_xlnm.Print_Area" localSheetId="21">'(4.3)'!$A$1:$F$13</definedName>
    <definedName name="_xlnm.Print_Area" localSheetId="25">'(5.1)'!$A$1:$H$17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" i="22" l="1"/>
  <c r="B8" i="22"/>
  <c r="A7" i="24"/>
  <c r="E13" i="32" l="1"/>
  <c r="F13" i="32"/>
  <c r="B7" i="40" l="1"/>
  <c r="A7" i="23"/>
  <c r="E12" i="19" l="1"/>
  <c r="C8" i="19" s="1"/>
  <c r="F12" i="19"/>
  <c r="D8" i="19" s="1"/>
  <c r="D7" i="19" l="1"/>
  <c r="B8" i="19"/>
  <c r="C7" i="36" l="1"/>
  <c r="D12" i="32" l="1"/>
  <c r="D10" i="32"/>
  <c r="C11" i="32"/>
  <c r="D11" i="32" l="1"/>
  <c r="C12" i="32"/>
  <c r="D7" i="32"/>
  <c r="C9" i="32"/>
  <c r="C10" i="32"/>
  <c r="C8" i="32"/>
  <c r="C7" i="32"/>
  <c r="D8" i="32"/>
  <c r="D9" i="32"/>
  <c r="D13" i="32" l="1"/>
  <c r="B7" i="32"/>
  <c r="C13" i="32"/>
  <c r="E8" i="33"/>
  <c r="C7" i="33"/>
  <c r="B7" i="33" s="1"/>
  <c r="D7" i="33"/>
  <c r="E17" i="26"/>
  <c r="C7" i="26" s="1"/>
  <c r="F17" i="26"/>
  <c r="D13" i="26" s="1"/>
  <c r="C8" i="33" l="1"/>
  <c r="D8" i="33"/>
  <c r="D7" i="26"/>
  <c r="C12" i="26"/>
  <c r="C10" i="26"/>
  <c r="C11" i="26"/>
  <c r="D10" i="26"/>
  <c r="D11" i="26"/>
  <c r="C14" i="26"/>
  <c r="C13" i="26"/>
  <c r="D14" i="26"/>
  <c r="C15" i="26"/>
  <c r="C8" i="26"/>
  <c r="C16" i="26"/>
  <c r="C9" i="26"/>
  <c r="D15" i="26"/>
  <c r="D8" i="26"/>
  <c r="D16" i="26"/>
  <c r="D9" i="26"/>
  <c r="D12" i="26"/>
  <c r="D17" i="26" l="1"/>
  <c r="B16" i="26"/>
  <c r="C17" i="26"/>
  <c r="B15" i="26"/>
  <c r="D11" i="19"/>
  <c r="C11" i="19"/>
  <c r="C10" i="19"/>
  <c r="C9" i="19"/>
  <c r="C7" i="19"/>
  <c r="B7" i="19" s="1"/>
  <c r="E11" i="14"/>
  <c r="C8" i="14" s="1"/>
  <c r="F11" i="14"/>
  <c r="D9" i="14" s="1"/>
  <c r="C13" i="13"/>
  <c r="C12" i="13"/>
  <c r="C11" i="13"/>
  <c r="C10" i="13"/>
  <c r="C9" i="13"/>
  <c r="C8" i="13"/>
  <c r="C7" i="13"/>
  <c r="D13" i="13"/>
  <c r="D12" i="13"/>
  <c r="D11" i="13"/>
  <c r="D10" i="13"/>
  <c r="D9" i="13"/>
  <c r="D8" i="13"/>
  <c r="D7" i="13"/>
  <c r="C13" i="12"/>
  <c r="C12" i="12"/>
  <c r="C11" i="12"/>
  <c r="C10" i="12"/>
  <c r="C9" i="12"/>
  <c r="C8" i="12"/>
  <c r="C7" i="12"/>
  <c r="D13" i="12"/>
  <c r="D12" i="12"/>
  <c r="D11" i="12"/>
  <c r="D10" i="12"/>
  <c r="D9" i="12"/>
  <c r="D8" i="12"/>
  <c r="D7" i="12"/>
  <c r="C13" i="11"/>
  <c r="C12" i="11"/>
  <c r="C11" i="11"/>
  <c r="C10" i="11"/>
  <c r="C9" i="11"/>
  <c r="C8" i="11"/>
  <c r="C7" i="11"/>
  <c r="D13" i="11"/>
  <c r="D12" i="11"/>
  <c r="D11" i="11"/>
  <c r="D10" i="11"/>
  <c r="D9" i="11"/>
  <c r="D8" i="11"/>
  <c r="D7" i="11"/>
  <c r="E13" i="10"/>
  <c r="C12" i="10" s="1"/>
  <c r="F13" i="10"/>
  <c r="D10" i="10" s="1"/>
  <c r="C11" i="9"/>
  <c r="C10" i="9"/>
  <c r="C9" i="9"/>
  <c r="C8" i="9"/>
  <c r="C7" i="9"/>
  <c r="C6" i="9"/>
  <c r="D11" i="9"/>
  <c r="D10" i="9"/>
  <c r="D9" i="9"/>
  <c r="D8" i="9"/>
  <c r="D7" i="9"/>
  <c r="D6" i="9"/>
  <c r="D10" i="8"/>
  <c r="C10" i="8"/>
  <c r="C11" i="8"/>
  <c r="C9" i="8"/>
  <c r="B9" i="8" s="1"/>
  <c r="C8" i="8"/>
  <c r="C7" i="8"/>
  <c r="C6" i="8"/>
  <c r="D11" i="8"/>
  <c r="D9" i="8"/>
  <c r="D8" i="8"/>
  <c r="D7" i="8"/>
  <c r="D6" i="8"/>
  <c r="D11" i="10" l="1"/>
  <c r="C12" i="9"/>
  <c r="B6" i="9"/>
  <c r="B13" i="13"/>
  <c r="B11" i="9"/>
  <c r="D12" i="9"/>
  <c r="B7" i="13"/>
  <c r="C9" i="14"/>
  <c r="D12" i="8"/>
  <c r="C12" i="8"/>
  <c r="B6" i="8"/>
  <c r="B7" i="8"/>
  <c r="B8" i="8"/>
  <c r="B11" i="8"/>
  <c r="B10" i="8"/>
  <c r="D9" i="19"/>
  <c r="B9" i="19" s="1"/>
  <c r="D10" i="19"/>
  <c r="B11" i="19"/>
  <c r="C12" i="19"/>
  <c r="C10" i="14"/>
  <c r="D8" i="14"/>
  <c r="D6" i="14"/>
  <c r="D7" i="14"/>
  <c r="D10" i="14"/>
  <c r="C6" i="14"/>
  <c r="C7" i="14"/>
  <c r="C14" i="13"/>
  <c r="D14" i="13"/>
  <c r="B13" i="12"/>
  <c r="C14" i="12"/>
  <c r="D14" i="12"/>
  <c r="B13" i="11"/>
  <c r="C14" i="11"/>
  <c r="D14" i="11"/>
  <c r="D12" i="10"/>
  <c r="B12" i="10" s="1"/>
  <c r="C7" i="10"/>
  <c r="D7" i="10"/>
  <c r="C10" i="10"/>
  <c r="C8" i="10"/>
  <c r="D8" i="10"/>
  <c r="D9" i="10"/>
  <c r="C11" i="10"/>
  <c r="C9" i="10"/>
  <c r="B12" i="8" l="1"/>
  <c r="C13" i="10"/>
  <c r="D11" i="14"/>
  <c r="D13" i="10"/>
  <c r="B10" i="14"/>
  <c r="D12" i="19"/>
  <c r="C11" i="14"/>
  <c r="C16" i="6" l="1"/>
  <c r="C15" i="6"/>
  <c r="C14" i="6"/>
  <c r="C13" i="6"/>
  <c r="C12" i="6"/>
  <c r="C11" i="6"/>
  <c r="C10" i="6"/>
  <c r="C9" i="6"/>
  <c r="C8" i="6"/>
  <c r="C7" i="6"/>
  <c r="C6" i="6"/>
  <c r="D16" i="6"/>
  <c r="D15" i="6"/>
  <c r="D14" i="6"/>
  <c r="D13" i="6"/>
  <c r="D12" i="6"/>
  <c r="D11" i="6"/>
  <c r="D10" i="6"/>
  <c r="D9" i="6"/>
  <c r="D8" i="6"/>
  <c r="D7" i="6"/>
  <c r="D6" i="6"/>
  <c r="D15" i="7"/>
  <c r="D14" i="7"/>
  <c r="D13" i="7"/>
  <c r="D12" i="7"/>
  <c r="D11" i="7"/>
  <c r="D10" i="7"/>
  <c r="D9" i="7"/>
  <c r="D8" i="7"/>
  <c r="D7" i="7"/>
  <c r="D6" i="7"/>
  <c r="E16" i="7"/>
  <c r="C10" i="7" s="1"/>
  <c r="B10" i="6" l="1"/>
  <c r="C12" i="7"/>
  <c r="D16" i="7"/>
  <c r="C14" i="7"/>
  <c r="C15" i="7"/>
  <c r="B15" i="7" s="1"/>
  <c r="C8" i="7"/>
  <c r="B8" i="7" s="1"/>
  <c r="C6" i="7"/>
  <c r="B6" i="7" s="1"/>
  <c r="C13" i="7"/>
  <c r="C9" i="7"/>
  <c r="B9" i="7" s="1"/>
  <c r="D17" i="6"/>
  <c r="C11" i="7"/>
  <c r="C7" i="7"/>
  <c r="B7" i="6"/>
  <c r="B6" i="6"/>
  <c r="C16" i="7" l="1"/>
  <c r="C17" i="6"/>
  <c r="B16" i="6"/>
  <c r="B6" i="5"/>
  <c r="B6" i="4"/>
  <c r="E9" i="3"/>
  <c r="F7" i="3"/>
  <c r="F8" i="3"/>
  <c r="G9" i="3"/>
  <c r="F9" i="3" s="1"/>
  <c r="G8" i="3"/>
  <c r="E8" i="3" s="1"/>
  <c r="G7" i="3"/>
  <c r="E7" i="3" s="1"/>
  <c r="G6" i="3"/>
  <c r="F6" i="3" s="1"/>
  <c r="C10" i="2"/>
  <c r="C14" i="2"/>
  <c r="C18" i="2"/>
  <c r="C6" i="2"/>
  <c r="D14" i="2"/>
  <c r="D6" i="2"/>
  <c r="E18" i="2"/>
  <c r="D18" i="2" s="1"/>
  <c r="E17" i="2"/>
  <c r="D17" i="2" s="1"/>
  <c r="E16" i="2"/>
  <c r="D16" i="2" s="1"/>
  <c r="E15" i="2"/>
  <c r="D15" i="2" s="1"/>
  <c r="E14" i="2"/>
  <c r="E13" i="2"/>
  <c r="C13" i="2" s="1"/>
  <c r="E12" i="2"/>
  <c r="C12" i="2" s="1"/>
  <c r="E11" i="2"/>
  <c r="D11" i="2" s="1"/>
  <c r="E10" i="2"/>
  <c r="D10" i="2" s="1"/>
  <c r="E9" i="2"/>
  <c r="D9" i="2" s="1"/>
  <c r="E8" i="2"/>
  <c r="D8" i="2" s="1"/>
  <c r="E7" i="2"/>
  <c r="D7" i="2" s="1"/>
  <c r="E6" i="2"/>
  <c r="C13" i="1"/>
  <c r="C6" i="1"/>
  <c r="B6" i="1" s="1"/>
  <c r="D6" i="1"/>
  <c r="E19" i="1"/>
  <c r="D19" i="1" s="1"/>
  <c r="E18" i="1"/>
  <c r="D18" i="1" s="1"/>
  <c r="E17" i="1"/>
  <c r="D17" i="1" s="1"/>
  <c r="E16" i="1"/>
  <c r="C16" i="1" s="1"/>
  <c r="E15" i="1"/>
  <c r="C15" i="1" s="1"/>
  <c r="E14" i="1"/>
  <c r="C14" i="1" s="1"/>
  <c r="E13" i="1"/>
  <c r="D13" i="1" s="1"/>
  <c r="E12" i="1"/>
  <c r="D12" i="1" s="1"/>
  <c r="E11" i="1"/>
  <c r="D11" i="1" s="1"/>
  <c r="E10" i="1"/>
  <c r="D10" i="1" s="1"/>
  <c r="E9" i="1"/>
  <c r="D9" i="1" s="1"/>
  <c r="E8" i="1"/>
  <c r="C8" i="1" s="1"/>
  <c r="E7" i="1"/>
  <c r="C7" i="1" s="1"/>
  <c r="E6" i="1"/>
  <c r="C12" i="1" l="1"/>
  <c r="B12" i="1" s="1"/>
  <c r="B14" i="2"/>
  <c r="C11" i="2"/>
  <c r="B11" i="2" s="1"/>
  <c r="B12" i="2"/>
  <c r="D15" i="1"/>
  <c r="B15" i="1" s="1"/>
  <c r="B13" i="2"/>
  <c r="D13" i="2"/>
  <c r="D14" i="1"/>
  <c r="B14" i="1" s="1"/>
  <c r="D12" i="2"/>
  <c r="C7" i="2"/>
  <c r="B7" i="2"/>
  <c r="B15" i="2"/>
  <c r="B13" i="1"/>
  <c r="B6" i="2"/>
  <c r="D7" i="3"/>
  <c r="D8" i="3"/>
  <c r="D7" i="1"/>
  <c r="B7" i="1" s="1"/>
  <c r="C15" i="2"/>
  <c r="B10" i="2"/>
  <c r="D9" i="3"/>
  <c r="B18" i="2"/>
  <c r="D8" i="1"/>
  <c r="B8" i="1" s="1"/>
  <c r="C17" i="2"/>
  <c r="B17" i="2" s="1"/>
  <c r="C9" i="2"/>
  <c r="B9" i="2" s="1"/>
  <c r="E6" i="3"/>
  <c r="D6" i="3" s="1"/>
  <c r="C11" i="1"/>
  <c r="B11" i="1" s="1"/>
  <c r="C16" i="2"/>
  <c r="B16" i="2" s="1"/>
  <c r="C8" i="2"/>
  <c r="B8" i="2" s="1"/>
  <c r="D16" i="1"/>
  <c r="B16" i="1" s="1"/>
  <c r="C19" i="1"/>
  <c r="B19" i="1" s="1"/>
  <c r="C18" i="1"/>
  <c r="B18" i="1" s="1"/>
  <c r="C10" i="1"/>
  <c r="B10" i="1" s="1"/>
  <c r="C9" i="1"/>
  <c r="B9" i="1" s="1"/>
  <c r="C17" i="1"/>
  <c r="B17" i="1" s="1"/>
  <c r="B7" i="12"/>
  <c r="B10" i="19" l="1"/>
  <c r="B12" i="19" s="1"/>
  <c r="A7" i="17" l="1"/>
  <c r="C12" i="37" l="1"/>
  <c r="C11" i="37"/>
  <c r="C10" i="37"/>
  <c r="C9" i="37"/>
  <c r="C8" i="37"/>
  <c r="C7" i="37"/>
  <c r="C10" i="36"/>
  <c r="C9" i="36"/>
  <c r="C8" i="36"/>
  <c r="B15" i="35"/>
  <c r="B14" i="35"/>
  <c r="B13" i="35"/>
  <c r="B12" i="35"/>
  <c r="B11" i="35"/>
  <c r="B10" i="35"/>
  <c r="B9" i="35"/>
  <c r="B8" i="35"/>
  <c r="B7" i="35"/>
  <c r="B8" i="34"/>
  <c r="B7" i="34"/>
  <c r="B8" i="33"/>
  <c r="B12" i="32"/>
  <c r="B11" i="32"/>
  <c r="B10" i="32"/>
  <c r="B9" i="32"/>
  <c r="B8" i="32"/>
  <c r="B13" i="32" l="1"/>
  <c r="B10" i="27"/>
  <c r="B9" i="27"/>
  <c r="B8" i="27"/>
  <c r="B7" i="27"/>
  <c r="A7" i="25" l="1"/>
  <c r="B14" i="26"/>
  <c r="B13" i="26"/>
  <c r="B12" i="26"/>
  <c r="B11" i="26"/>
  <c r="B10" i="26"/>
  <c r="B9" i="26"/>
  <c r="B8" i="26"/>
  <c r="B7" i="26"/>
  <c r="A7" i="18"/>
  <c r="B9" i="14"/>
  <c r="B8" i="14"/>
  <c r="B7" i="14"/>
  <c r="B6" i="14"/>
  <c r="B12" i="13"/>
  <c r="B11" i="13"/>
  <c r="B10" i="13"/>
  <c r="B9" i="13"/>
  <c r="B8" i="13"/>
  <c r="B12" i="12"/>
  <c r="B11" i="12"/>
  <c r="B10" i="12"/>
  <c r="B9" i="12"/>
  <c r="B8" i="12"/>
  <c r="B12" i="11"/>
  <c r="B11" i="11"/>
  <c r="B10" i="11"/>
  <c r="B9" i="11"/>
  <c r="B8" i="11"/>
  <c r="B7" i="11"/>
  <c r="B11" i="10"/>
  <c r="B10" i="10"/>
  <c r="B9" i="10"/>
  <c r="B8" i="10"/>
  <c r="B7" i="10"/>
  <c r="B10" i="9"/>
  <c r="B9" i="9"/>
  <c r="B8" i="9"/>
  <c r="B7" i="9"/>
  <c r="B14" i="7"/>
  <c r="B13" i="7"/>
  <c r="B12" i="7"/>
  <c r="B11" i="7"/>
  <c r="B10" i="7"/>
  <c r="B7" i="7"/>
  <c r="B16" i="7" s="1"/>
  <c r="B15" i="6"/>
  <c r="B14" i="6"/>
  <c r="B13" i="6"/>
  <c r="B12" i="6"/>
  <c r="B11" i="6"/>
  <c r="B9" i="6"/>
  <c r="B8" i="6"/>
  <c r="B17" i="6" s="1"/>
  <c r="B7" i="5"/>
  <c r="B13" i="10" l="1"/>
  <c r="B14" i="13"/>
  <c r="B14" i="12"/>
  <c r="B12" i="9"/>
  <c r="B14" i="11"/>
  <c r="B11" i="14"/>
  <c r="B17" i="26"/>
</calcChain>
</file>

<file path=xl/sharedStrings.xml><?xml version="1.0" encoding="utf-8"?>
<sst xmlns="http://schemas.openxmlformats.org/spreadsheetml/2006/main" count="982" uniqueCount="480">
  <si>
    <t xml:space="preserve"> Table ( 1.1 )</t>
  </si>
  <si>
    <t xml:space="preserve"> جدول ( 1.1 )</t>
  </si>
  <si>
    <t>Age Groups</t>
  </si>
  <si>
    <t>اناث</t>
  </si>
  <si>
    <t>ذكور</t>
  </si>
  <si>
    <t>فئــات العمـــر</t>
  </si>
  <si>
    <t>Females</t>
  </si>
  <si>
    <t>Males</t>
  </si>
  <si>
    <t>0 - 4</t>
  </si>
  <si>
    <t>5 - 9</t>
  </si>
  <si>
    <t>10 - 14</t>
  </si>
  <si>
    <t>15 - 19</t>
  </si>
  <si>
    <t>15- 19</t>
  </si>
  <si>
    <t>20 - 24</t>
  </si>
  <si>
    <t xml:space="preserve">20- 24 </t>
  </si>
  <si>
    <t>25 - 29</t>
  </si>
  <si>
    <t xml:space="preserve">25- 29 </t>
  </si>
  <si>
    <t>30 - 34</t>
  </si>
  <si>
    <t xml:space="preserve">30- 34 </t>
  </si>
  <si>
    <t>35 - 39</t>
  </si>
  <si>
    <t xml:space="preserve">35- 39 </t>
  </si>
  <si>
    <t>40 - 44</t>
  </si>
  <si>
    <t xml:space="preserve">40- 44 </t>
  </si>
  <si>
    <t>45 - 49</t>
  </si>
  <si>
    <t>50 - 54</t>
  </si>
  <si>
    <t>55 - 59</t>
  </si>
  <si>
    <t>60 - 64</t>
  </si>
  <si>
    <t>Total</t>
  </si>
  <si>
    <t xml:space="preserve">  Source: Population Characteristics Survey 2017 _General Authority for Statistics </t>
  </si>
  <si>
    <t>المصدر: مسح الخصائص السكانية 2017 _ الهيئة العامة للإحصاء</t>
  </si>
  <si>
    <t xml:space="preserve"> Table ( 1.2 )</t>
  </si>
  <si>
    <t>جدول ( 1.2 )</t>
  </si>
  <si>
    <t>Administrative Area</t>
  </si>
  <si>
    <t>المنطقة الادارية</t>
  </si>
  <si>
    <t>Al-Riyadh</t>
  </si>
  <si>
    <t>الـريــــــاض</t>
  </si>
  <si>
    <t>Makkah Al-Mokarramah</t>
  </si>
  <si>
    <t>مكــة المكـرمـة</t>
  </si>
  <si>
    <t>Al-Madinah Al-Monawarah</t>
  </si>
  <si>
    <t>المدينة المنورة</t>
  </si>
  <si>
    <t>Al-Qaseem</t>
  </si>
  <si>
    <t>القصيــــــــم</t>
  </si>
  <si>
    <t>Eastern Region</t>
  </si>
  <si>
    <t>الشــرقيـــــة</t>
  </si>
  <si>
    <t>Aseer</t>
  </si>
  <si>
    <t>عســـــــــيـر</t>
  </si>
  <si>
    <t>Tabouk</t>
  </si>
  <si>
    <t>تبــــــــــوك</t>
  </si>
  <si>
    <t>Hail</t>
  </si>
  <si>
    <t>حــــــــائـل</t>
  </si>
  <si>
    <t>Northern Borders</t>
  </si>
  <si>
    <t>الحدود الشمالية</t>
  </si>
  <si>
    <t>Jazan</t>
  </si>
  <si>
    <t>جــــــــــــــازان</t>
  </si>
  <si>
    <t>Najran</t>
  </si>
  <si>
    <t>نجـــــــــران</t>
  </si>
  <si>
    <t>Al-Baha</t>
  </si>
  <si>
    <t>البـاحـــــــة</t>
  </si>
  <si>
    <t>Al-Jouf</t>
  </si>
  <si>
    <t>الجـــــــــوف</t>
  </si>
  <si>
    <t xml:space="preserve"> Table ( 1.3 )</t>
  </si>
  <si>
    <t>جدول ( 1.3 )</t>
  </si>
  <si>
    <t>Marital Status</t>
  </si>
  <si>
    <t>Single</t>
  </si>
  <si>
    <t>أعزب</t>
  </si>
  <si>
    <t>Married</t>
  </si>
  <si>
    <t>متزوج</t>
  </si>
  <si>
    <t>Divorced</t>
  </si>
  <si>
    <t>مطلق</t>
  </si>
  <si>
    <t>Widowed</t>
  </si>
  <si>
    <t>أرمل</t>
  </si>
  <si>
    <t xml:space="preserve"> Table (1.4 )</t>
  </si>
  <si>
    <t>جدول ( 1.4 )</t>
  </si>
  <si>
    <t>Mean Age at First Marriage</t>
  </si>
  <si>
    <t>فجوة النوع</t>
  </si>
  <si>
    <t>إناث</t>
  </si>
  <si>
    <t>متوسط العمر عند الزواج الأول</t>
  </si>
  <si>
    <t>Gender Gap</t>
  </si>
  <si>
    <t>جدول ( 2,1 )</t>
  </si>
  <si>
    <t>The Rate</t>
  </si>
  <si>
    <t>المعدل</t>
  </si>
  <si>
    <t>Illiteracy</t>
  </si>
  <si>
    <t>الأمية</t>
  </si>
  <si>
    <t>Literacy</t>
  </si>
  <si>
    <t xml:space="preserve">  Source: Education and Training  Survey 2017 _General Authority for Statistics </t>
  </si>
  <si>
    <t xml:space="preserve">  المصدر: مسح التعليم والتدريب 2017 _ الهيئة العامة للإحصاء</t>
  </si>
  <si>
    <t xml:space="preserve">  Table ( 2.2 )</t>
  </si>
  <si>
    <t>جدول ( 2,2 )</t>
  </si>
  <si>
    <t>Educational Status</t>
  </si>
  <si>
    <t>الحالة التعليمية</t>
  </si>
  <si>
    <t>Illiterate</t>
  </si>
  <si>
    <t>أمي</t>
  </si>
  <si>
    <t>Read &amp; Write</t>
  </si>
  <si>
    <t>يقرأ ويكتب</t>
  </si>
  <si>
    <t>Primary</t>
  </si>
  <si>
    <t>الابتدائية</t>
  </si>
  <si>
    <t>Intermediate</t>
  </si>
  <si>
    <t>المتوسطة</t>
  </si>
  <si>
    <t>Secondary/
Equivalent</t>
  </si>
  <si>
    <t xml:space="preserve">Pre-Univ. Diploma  </t>
  </si>
  <si>
    <t>دبلوم 
دون الجامعة</t>
  </si>
  <si>
    <t>University</t>
  </si>
  <si>
    <t>الجامعة</t>
  </si>
  <si>
    <t>Higher Diploma</t>
  </si>
  <si>
    <t>دبلوم عالي</t>
  </si>
  <si>
    <t>Master</t>
  </si>
  <si>
    <t>ماجستير</t>
  </si>
  <si>
    <t>Ph. D.</t>
  </si>
  <si>
    <t>دكتوراة</t>
  </si>
  <si>
    <t>الثانوية أو ما يعادلها</t>
  </si>
  <si>
    <t xml:space="preserve"> Table ( 2.3 )</t>
  </si>
  <si>
    <t>جدول ( 2.3 )</t>
  </si>
  <si>
    <t xml:space="preserve">Educational Level </t>
  </si>
  <si>
    <t>المرحلة التعليمية</t>
  </si>
  <si>
    <t>preliminary</t>
  </si>
  <si>
    <t>تمهيدي / روضة</t>
  </si>
  <si>
    <t>الأبتدائية</t>
  </si>
  <si>
    <t>الثانوية</t>
  </si>
  <si>
    <t>دبلوم دون الجامعة</t>
  </si>
  <si>
    <t xml:space="preserve">  Source: Education and Training  Survey 2017 _General Authority for Statistics. </t>
  </si>
  <si>
    <t xml:space="preserve">  المصدر: مسح التعليم والتدريب 2017_ الهيئة العامة للإحصاء.</t>
  </si>
  <si>
    <t>Secondary</t>
  </si>
  <si>
    <t xml:space="preserve">Bachelor </t>
  </si>
  <si>
    <t>بكالوريوس</t>
  </si>
  <si>
    <t>دبلوم عالٍ</t>
  </si>
  <si>
    <t>Fellowships</t>
  </si>
  <si>
    <t xml:space="preserve">زمالة </t>
  </si>
  <si>
    <t xml:space="preserve">  Source: Ministry of Education 2017.</t>
  </si>
  <si>
    <t xml:space="preserve">  المصدر: وزارة التعليم 2017.</t>
  </si>
  <si>
    <t xml:space="preserve"> Table (2.5 )</t>
  </si>
  <si>
    <t>جدول ( 2.5 )</t>
  </si>
  <si>
    <t>زمالة</t>
  </si>
  <si>
    <t xml:space="preserve"> Table ( 2.6 )</t>
  </si>
  <si>
    <t>جدول ( 2.6 )</t>
  </si>
  <si>
    <t xml:space="preserve"> Table ( 2.7 )</t>
  </si>
  <si>
    <t>جدول ( 2.7 )</t>
  </si>
  <si>
    <t>Other</t>
  </si>
  <si>
    <t>أخرى</t>
  </si>
  <si>
    <t xml:space="preserve"> Table ( 2.8 )</t>
  </si>
  <si>
    <t>جدول ( 2.8 )</t>
  </si>
  <si>
    <t xml:space="preserve"> Table ( 2.9 )</t>
  </si>
  <si>
    <t>جدول ( 2.9 )</t>
  </si>
  <si>
    <t>جدول ( 2.10 )</t>
  </si>
  <si>
    <t>Scientific Qualification</t>
  </si>
  <si>
    <t>المؤهل العلمي</t>
  </si>
  <si>
    <t xml:space="preserve"> Table ( 3.1 )</t>
  </si>
  <si>
    <t>جدول ( 3.1 )</t>
  </si>
  <si>
    <t>Value</t>
  </si>
  <si>
    <t>Fertility of Adolescents (15-19 years)</t>
  </si>
  <si>
    <t xml:space="preserve"> خصوبة المراهقات (15-19سنة)</t>
  </si>
  <si>
    <t xml:space="preserve"> Total fertility</t>
  </si>
  <si>
    <t xml:space="preserve"> الخصوبة الكلية</t>
  </si>
  <si>
    <t>المصدر: مسح صحة الأسرة 2017_ الهيئة العامة للإحصاء.</t>
  </si>
  <si>
    <t xml:space="preserve"> Table ( 3.3 )</t>
  </si>
  <si>
    <t>جدول ( 3.3 )</t>
  </si>
  <si>
    <t>جدول ( 3.2 )</t>
  </si>
  <si>
    <t xml:space="preserve">  Source: Family Health Survey 2017 _General Authority for Statistics. </t>
  </si>
  <si>
    <t>جدول ( 3.4 )</t>
  </si>
  <si>
    <t>Main Occupation</t>
  </si>
  <si>
    <t>المهن الرئيسية</t>
  </si>
  <si>
    <t>Nurses</t>
  </si>
  <si>
    <t>الممرضون</t>
  </si>
  <si>
    <t xml:space="preserve">Pharmacists </t>
  </si>
  <si>
    <t>الصيادلة</t>
  </si>
  <si>
    <t>Allied Health Personnel</t>
  </si>
  <si>
    <t>الفئات الطبية المساعدة</t>
  </si>
  <si>
    <t xml:space="preserve"> Table ( 4.1 )</t>
  </si>
  <si>
    <t>جدول ( 4.1 )</t>
  </si>
  <si>
    <t>Labor Force</t>
  </si>
  <si>
    <t>قوة العمل</t>
  </si>
  <si>
    <t>Employed</t>
  </si>
  <si>
    <t>مشتغل</t>
  </si>
  <si>
    <t>Unemployed</t>
  </si>
  <si>
    <t>متعطل</t>
  </si>
  <si>
    <t>التوزيع النسبي لقوة العمل السعودية ( 15سنة فأكثر )  حسب الجنس,2017.</t>
  </si>
  <si>
    <t xml:space="preserve"> Table ( 4.5 )</t>
  </si>
  <si>
    <t>جدول ( 4.5 )</t>
  </si>
  <si>
    <t>Main Occupation Groups</t>
  </si>
  <si>
    <t>المجموعات الرئيسية للمهن</t>
  </si>
  <si>
    <t>Lawmakers, Directors and business Managers</t>
  </si>
  <si>
    <t>المشرعون والمديرون ومديرو الاعمال</t>
  </si>
  <si>
    <t>Specialists in Professional, Technical and Humanitarian Fields</t>
  </si>
  <si>
    <t>الاختصاصيون في المجالات العلمية والفنية والانسانية</t>
  </si>
  <si>
    <t>Technicians in Professional, Technical and Humanitarian Fields</t>
  </si>
  <si>
    <t>الفنيون في المجالات العلمية والفنية والانسانية</t>
  </si>
  <si>
    <t>Occupations of Clerical</t>
  </si>
  <si>
    <t>المهن الكتابية</t>
  </si>
  <si>
    <t>Occupations of Sales</t>
  </si>
  <si>
    <t>مهن البيع</t>
  </si>
  <si>
    <t>Occupations of Services</t>
  </si>
  <si>
    <t>مهن الخدمات</t>
  </si>
  <si>
    <t>Occupations of Agriculture, Animal Husbandry &amp; Fishing</t>
  </si>
  <si>
    <t>مهن الزراعة وتربية الحيوان والطيور والصيد</t>
  </si>
  <si>
    <t xml:space="preserve">Occupations of Industrial , Chemical Operations and Food Industries </t>
  </si>
  <si>
    <t>مهن العمليات الصناعية والكيميائية والصناعات الغذائية</t>
  </si>
  <si>
    <t xml:space="preserve">Occupations of Supporting Basic Engineering </t>
  </si>
  <si>
    <t>المهن الهندسية الاساسية المساعدة</t>
  </si>
  <si>
    <t xml:space="preserve"> Table ( 4.2 )</t>
  </si>
  <si>
    <t>جدول ( 4.2 )</t>
  </si>
  <si>
    <t xml:space="preserve"> Table ( 4.3 )</t>
  </si>
  <si>
    <t xml:space="preserve"> Table ( 4.4 )</t>
  </si>
  <si>
    <t>جدول ( 4.4 )</t>
  </si>
  <si>
    <t>جدول ( 5.1 )</t>
  </si>
  <si>
    <t xml:space="preserve">Non-smart Cell-phone </t>
  </si>
  <si>
    <t>الهاتف المتنقل غير الذكي</t>
  </si>
  <si>
    <t>Smart Cell-phone</t>
  </si>
  <si>
    <t>الهاتف المتنقل الذكي</t>
  </si>
  <si>
    <t xml:space="preserve"> computer</t>
  </si>
  <si>
    <t xml:space="preserve">الحاسوب </t>
  </si>
  <si>
    <t>Internet</t>
  </si>
  <si>
    <t>الانترنت</t>
  </si>
  <si>
    <t xml:space="preserve">  Source: ICT access for households and individuals Survey 2017 _ General Authority for Statistics </t>
  </si>
  <si>
    <t xml:space="preserve">  المصدر : مسح نفاذ واستخدام تقنية المعلومات والاتصالات للأسر والأفراد 2017 _ الهيئة العامة للإحصاء</t>
  </si>
  <si>
    <t>جدول ( 5.2 )</t>
  </si>
  <si>
    <t xml:space="preserve">Housing  </t>
  </si>
  <si>
    <t>المسكن</t>
  </si>
  <si>
    <t>Workplace</t>
  </si>
  <si>
    <t>مكان العمل</t>
  </si>
  <si>
    <t xml:space="preserve">Education Place  </t>
  </si>
  <si>
    <t xml:space="preserve">مكان التعليم </t>
  </si>
  <si>
    <t>Someone else's House</t>
  </si>
  <si>
    <t>مسكن شخص اخر</t>
  </si>
  <si>
    <t xml:space="preserve"> (Free) Public Internet access</t>
  </si>
  <si>
    <t>مرفق عام نافذ للانترنت (مجانا)</t>
  </si>
  <si>
    <t xml:space="preserve">(Paid)Business Facility with Internet Access </t>
  </si>
  <si>
    <t>مرفق تجاري نافذ للانترنت (مدفوع)</t>
  </si>
  <si>
    <t>While traveling</t>
  </si>
  <si>
    <t>اثناء السفر أو التنقل</t>
  </si>
  <si>
    <t xml:space="preserve">  Source:Survey of ICT access for households and individuals 2017 _ General Authority for Statistics </t>
  </si>
  <si>
    <t>جدول ( 7.1 )</t>
  </si>
  <si>
    <t>جدول ( 7.2 )</t>
  </si>
  <si>
    <t>جدول ( 7.3 )</t>
  </si>
  <si>
    <t xml:space="preserve"> Table (7.4 )</t>
  </si>
  <si>
    <t>جدول ( 7.4 )</t>
  </si>
  <si>
    <t>جدول ( 6.2 )</t>
  </si>
  <si>
    <t>Administrative positions</t>
  </si>
  <si>
    <t>المناصب الإدارية</t>
  </si>
  <si>
    <t>Under Secretary</t>
  </si>
  <si>
    <t>وكيل وزارة</t>
  </si>
  <si>
    <t>Assistant Undersecretary</t>
  </si>
  <si>
    <t>وكيل وزارة مساعد</t>
  </si>
  <si>
    <t xml:space="preserve"> General Manager</t>
  </si>
  <si>
    <t>مدير عام</t>
  </si>
  <si>
    <t>Manager</t>
  </si>
  <si>
    <t>مدير</t>
  </si>
  <si>
    <t>Head of the Department</t>
  </si>
  <si>
    <t>رئيس قسم</t>
  </si>
  <si>
    <t>Head of Institution/ Authority</t>
  </si>
  <si>
    <t>رئيس مؤسسة / هيئة</t>
  </si>
  <si>
    <t xml:space="preserve">  Source: Ministry of Civil Service 2018.</t>
  </si>
  <si>
    <t xml:space="preserve">  المصدر: وزارة الخدمة المدنية 2018.</t>
  </si>
  <si>
    <t>جدول ( 6.1 )</t>
  </si>
  <si>
    <t>The Organization</t>
  </si>
  <si>
    <t>المنظمة</t>
  </si>
  <si>
    <t>Shura Council</t>
  </si>
  <si>
    <t>مجلس الشورى</t>
  </si>
  <si>
    <t>Municipal Councils</t>
  </si>
  <si>
    <t xml:space="preserve">  Source: Shura Council - Ministry of Municipal and Rural Affairs - 2017</t>
  </si>
  <si>
    <t>المصدر : مجلس الشورى - وزارة الشئون البلدية والقروية - 2017</t>
  </si>
  <si>
    <t xml:space="preserve"> Sport Practitioner </t>
  </si>
  <si>
    <t>ممارس رياضي</t>
  </si>
  <si>
    <t>Non-Practitioner</t>
  </si>
  <si>
    <t>غير ممارس</t>
  </si>
  <si>
    <t xml:space="preserve">  Source: Sport Practice from household survey 2017 _ General Authority for Statistics </t>
  </si>
  <si>
    <t xml:space="preserve">  المصدر : مسح ممارسة الرياضة للأسرة 2017 _ الهيئة العامة للإحصاء</t>
  </si>
  <si>
    <t>(150 minutes or more per week)</t>
  </si>
  <si>
    <t>( 150دقيقة فأكثر في الأسبوع)</t>
  </si>
  <si>
    <t>إبتدائي</t>
  </si>
  <si>
    <t>متوسط</t>
  </si>
  <si>
    <t xml:space="preserve">ثانوي أو  مايعادله </t>
  </si>
  <si>
    <t xml:space="preserve">   دبلوم دون الجامعي</t>
  </si>
  <si>
    <t xml:space="preserve">   جامعي</t>
  </si>
  <si>
    <t>Higher Diploma/ Master</t>
  </si>
  <si>
    <t xml:space="preserve">  دبلوم عالي /ماجستير</t>
  </si>
  <si>
    <t>Ph.D</t>
  </si>
  <si>
    <t xml:space="preserve">  دكتوراه</t>
  </si>
  <si>
    <t xml:space="preserve"> Source: Sport Practice from household survey 2017 _ General Authority for Statistics </t>
  </si>
  <si>
    <t>Sport club</t>
  </si>
  <si>
    <t>نادي رياضي</t>
  </si>
  <si>
    <t>Public facilities (public square, park, etc.)</t>
  </si>
  <si>
    <t>مرافق عامة (ساحة عامة، حديقة .الخ)</t>
  </si>
  <si>
    <t>Sport Center</t>
  </si>
  <si>
    <t>مركز رياضي</t>
  </si>
  <si>
    <t>House</t>
  </si>
  <si>
    <t>المنزل</t>
  </si>
  <si>
    <t>University or School</t>
  </si>
  <si>
    <t>المدرسة أو الجامعة</t>
  </si>
  <si>
    <t>الإلمام بالقراءة</t>
  </si>
  <si>
    <t xml:space="preserve"> Table ( 5.1 )</t>
  </si>
  <si>
    <t>مجالس البلدية</t>
  </si>
  <si>
    <t>45- 49</t>
  </si>
  <si>
    <t xml:space="preserve">  جدول ( 2.4 )</t>
  </si>
  <si>
    <t>القيمة</t>
  </si>
  <si>
    <t xml:space="preserve"> Table ( 3.4 )</t>
  </si>
  <si>
    <t xml:space="preserve"> Table ( 3.2 )</t>
  </si>
  <si>
    <t xml:space="preserve"> Table ( 2.10 )</t>
  </si>
  <si>
    <t xml:space="preserve"> Table ( 2.4 )                                  </t>
  </si>
  <si>
    <t xml:space="preserve"> Table ( 2.1 )</t>
  </si>
  <si>
    <t xml:space="preserve"> Table ( 5.2 )</t>
  </si>
  <si>
    <t xml:space="preserve"> Table ( 6.1 )</t>
  </si>
  <si>
    <t xml:space="preserve"> Table ( 6.2 )</t>
  </si>
  <si>
    <t xml:space="preserve"> Table ( 7.1 )</t>
  </si>
  <si>
    <t xml:space="preserve"> Table ( 7.2 )</t>
  </si>
  <si>
    <t xml:space="preserve"> Table ( 7.3 )</t>
  </si>
  <si>
    <t>مكان ممارسة النشاط الرياضي</t>
  </si>
  <si>
    <t>Exercise Place</t>
  </si>
  <si>
    <t xml:space="preserve">     ( 150دقيقة فأكثر في الأسبوع)</t>
  </si>
  <si>
    <t xml:space="preserve">  (150 minutes or more per week)</t>
  </si>
  <si>
    <t xml:space="preserve">( 150دقيقة فأكثر في الأسبوع)   </t>
  </si>
  <si>
    <t>65 +</t>
  </si>
  <si>
    <t>إناث%</t>
  </si>
  <si>
    <t>ذكور%</t>
  </si>
  <si>
    <t>65فأكثر</t>
  </si>
  <si>
    <t>دبلوم دون الثانوي</t>
  </si>
  <si>
    <t>الإجمالي</t>
  </si>
  <si>
    <t>الإجمالي%</t>
  </si>
  <si>
    <t>Pre-Secondary. Diploma</t>
  </si>
  <si>
    <t>التوزيع النسبي للسكان السعوديين ( 3-30 سنة ) الملتحقون بالتعليم حسب الجنس والمرحلة التعليمية,2017</t>
  </si>
  <si>
    <t>Percentage Distribution of Saudis' Population ( 3-30 years ) Enrolled in Education, by Sex and Educational Level,2017</t>
  </si>
  <si>
    <t>Percentage Distribution of Saudis' Population ( 10 years and over ) by Sex and Educational Status,2017</t>
  </si>
  <si>
    <t>الحالة الزواجية</t>
  </si>
  <si>
    <t>التوزيع النسبي للسكان السعوديين ( 10 سنوات فأكثر ) حسب الجنس والحالة التعليمية, 2017</t>
  </si>
  <si>
    <t xml:space="preserve">                                                                                                                            التوزيع النسبي للسكان السعوديين حسب الجنس وفئات العمر,2017                                                                                                             </t>
  </si>
  <si>
    <t xml:space="preserve">                                                                                Percentage Distribution of Saudis' Population by Sex and Age Groups,2017                                                                                                 </t>
  </si>
  <si>
    <t>التوزيع النسبي للسكان السعوديين حسب الجنس والمنطقة الإدارية, 2017</t>
  </si>
  <si>
    <t xml:space="preserve"> Percentage Distribution of Saudis' Population by Sex and Administrative Area,2017  </t>
  </si>
  <si>
    <t>التوزيع النسبي للطلاب السعوديين المستجدين بالتعليم العالي (18 سنة فأكثر) حسب الجنس والمرحلة التعليمية,2017</t>
  </si>
  <si>
    <t>Percentage Distribution of New Saudis' Students in Higher Education (18 Years and Over), by Sex and Educational Level,2017</t>
  </si>
  <si>
    <t xml:space="preserve">Total </t>
  </si>
  <si>
    <t>Percentage Distribution of Graduated Saudis' Students from Abroad to Complete Higher Education (18 Years and Over), by Sex and Educational Level,2017</t>
  </si>
  <si>
    <t>التوزيع النسبي للطلاب السعوديين خريجي الابتعاث للخارج لإكمال التعليم العالي (18 سنة فأكثر) حسب الجنس والمرحلة التعليمية,2017</t>
  </si>
  <si>
    <t>معدلات الخصوبة للإناث السعوديات,2017</t>
  </si>
  <si>
    <t xml:space="preserve"> Fertility rates for Saudi women, 2017</t>
  </si>
  <si>
    <t xml:space="preserve">Percent of Saudis Population with Special Needs by Sex,2017  </t>
  </si>
  <si>
    <t>نسبة انتشار الإعاقة بين السكان السعوديون حسب الجنس,2017</t>
  </si>
  <si>
    <t>اناث%</t>
  </si>
  <si>
    <t>Totel</t>
  </si>
  <si>
    <t>مهن أخرى</t>
  </si>
  <si>
    <t>Other Occuption</t>
  </si>
  <si>
    <t xml:space="preserve"> Percentage Distribution of Saudi Individuals Due to Status of Exercise  by Exercise Place and Sex , 2017</t>
  </si>
  <si>
    <t>التوزيع النسبي للأفراد السعوديون  الذين يقومون بممارسة النشاط الرياضي حسب المكان الذي يمارس فيه الفرد نشاطه الرياضي والجنس ,2017</t>
  </si>
  <si>
    <t>حسب الحالة التعليمية</t>
  </si>
  <si>
    <t>By Educational Status</t>
  </si>
  <si>
    <t xml:space="preserve"> Percentage Distribution of Saudis' Individuals Due to Status of Exercise by Educational Status and Sex , 2017</t>
  </si>
  <si>
    <t>التوزيع النسبي للأفراد السعوديون  الذين يقومون بممارسة النشاط الرياضي حسب الحالة التعليمية والجنس,2017</t>
  </si>
  <si>
    <t>حالة ممارسة النشاط الرياضي</t>
  </si>
  <si>
    <t xml:space="preserve"> Due to Status of Exercise </t>
  </si>
  <si>
    <t>الإنترنت حسب أماكن الاستخدام</t>
  </si>
  <si>
    <t xml:space="preserve"> Internet by Place of Use</t>
  </si>
  <si>
    <t>تقنية المعلومات والاتصالات</t>
  </si>
  <si>
    <t xml:space="preserve"> ICT </t>
  </si>
  <si>
    <t>الأطباء البشريون</t>
  </si>
  <si>
    <t>Physician</t>
  </si>
  <si>
    <t>Dentists</t>
  </si>
  <si>
    <t>أطباء الأسنان</t>
  </si>
  <si>
    <t>المصدر : الكتاب الإحصائي السنوي 2017_ الهيئة العامة للإحصاء.</t>
  </si>
  <si>
    <t>Source: Statistical Year Bock 2017_General Authority for Statistics</t>
  </si>
  <si>
    <t xml:space="preserve">Percentage Distribution of Saudis' Workers in the Health Field (15 Years and Over) by Main Occupation and Sex,2017  </t>
  </si>
  <si>
    <t>التوزيع النسبي للعاملين السعوديين في المجالات الصحية (15 سنة فأكثر) حسب المهن الرئيسية والجنس,2017</t>
  </si>
  <si>
    <t xml:space="preserve"> Number of Table</t>
  </si>
  <si>
    <t>Subject</t>
  </si>
  <si>
    <t>العــنــوان</t>
  </si>
  <si>
    <t>رقم الجدول</t>
  </si>
  <si>
    <t>1-1</t>
  </si>
  <si>
    <t>2-1</t>
  </si>
  <si>
    <t>3-1</t>
  </si>
  <si>
    <t>4-1</t>
  </si>
  <si>
    <t>1-2</t>
  </si>
  <si>
    <t>1-3</t>
  </si>
  <si>
    <t>1-4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</si>
  <si>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</si>
  <si>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</si>
  <si>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</si>
  <si>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</si>
  <si>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</si>
  <si>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</si>
  <si>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</si>
  <si>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</si>
  <si>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</si>
  <si>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 xml:space="preserve"> Percentage Distribution of Saudis' Population by Sex and Administrative Area,2017</t>
  </si>
  <si>
    <t xml:space="preserve">                          التوزيع النسبي للسكان السعوديين (15 سنة فأكثر) حسب الجنس والحالة الزواجية,2017                              </t>
  </si>
  <si>
    <t xml:space="preserve">            Percentage Distribution of Saudis' Population ( 15 years and over ) by Sex and Marital Status,2017      </t>
  </si>
  <si>
    <t xml:space="preserve">التوزيع النسبي للسكان السعوديين (15 سنة فأكثر) حسب الجنس والحالة الزواجية,2017 </t>
  </si>
  <si>
    <t xml:space="preserve"> التوزيع النسبي للسكان السعوديين حسب الجنس وفئات العمر,2017   </t>
  </si>
  <si>
    <t xml:space="preserve"> Percentage Distribution of Saudis' Population by Sex and Age Groups,2017</t>
  </si>
  <si>
    <t>Percentage Distribution of Saudis' Population ( 15 years and over ) by Sex and Marital Status,2017</t>
  </si>
  <si>
    <t>متوسط العمر عند الزواج الأول للسكان السعوديين (15 سنة فأكثر) حسب الجنس,2017</t>
  </si>
  <si>
    <t xml:space="preserve"> Mean Age at First Marriage for Saudis' Population ( 15 years and over ) by Sex,2017</t>
  </si>
  <si>
    <t>معدلات الأمية والإلمام بالقراءة للسكان السعوديين (10 سنة فأكثر) حسب الجنس,2017</t>
  </si>
  <si>
    <t>Illiteracy And LiteracyRates for the Saudi Population ( 10 years and over ) by Sex,2017</t>
  </si>
  <si>
    <t>3-2</t>
  </si>
  <si>
    <t>4-2</t>
  </si>
  <si>
    <t>5-2</t>
  </si>
  <si>
    <t>6-2</t>
  </si>
  <si>
    <t>7-2</t>
  </si>
  <si>
    <t>8-2</t>
  </si>
  <si>
    <t>9-2</t>
  </si>
  <si>
    <t>10-2</t>
  </si>
  <si>
    <t>3-3</t>
  </si>
  <si>
    <t>4-3</t>
  </si>
  <si>
    <t>3-4</t>
  </si>
  <si>
    <t>Gender Statistics tables                                    جداول إحصاءات النوع الاجتماعي</t>
  </si>
  <si>
    <t>التوزيع النسبي للطلاب السعوديين المقيدين بالتعليم العالي (18 سنة فأكثر) حسب الجنس والمرحلة التعليمية,2017</t>
  </si>
  <si>
    <t>Percentage Distribution of Saudis' Students Enrolled in Higher Education (18 Years and Over), by Sex and Educational Level,2017</t>
  </si>
  <si>
    <t>التوزيع النسبي للطلاب السعوديين خريجي العام السابق من التعليم العالي (18 سنة فأكثر) حسب الجنس والمرحلة التعليمية,2017</t>
  </si>
  <si>
    <t>Percentage Distribution of Saudis' Students Who Graduated in the Previous Year from Higher Education (18 Years and Over), by Sex and Educational Level,2017</t>
  </si>
  <si>
    <t>التوزيع النسبي للطلاب السعوديين المستجدين ومبتعثين للخارج لإكمال التعليم العالي (18 سنة فأكثر) حسب الجنس والمرحلة التعليمية,2017</t>
  </si>
  <si>
    <t>Percentage Distribution of New Saudis' Students Who are Sent Abroad to Complete Higher Education (18 Years and Over), by Sex and Educational Level,2017</t>
  </si>
  <si>
    <t>Percentage Distribution of Saudis' Students Who Enrolled and Sent Abroad to Complete Higher Education (18 Years and Over), by Sex and Educational Level,2017</t>
  </si>
  <si>
    <t>التوزيع النسبي للطلاب السعوديين المقيدين ومبتعثين للخارج لإكمال التعليم العالي (18 سنة فأكثر) حسب الجنس والمرحلة التعليمية,2017</t>
  </si>
  <si>
    <t>Percentage Distribution of Saudis' Faculty Members, by Sex and Scientific Qualification,2017</t>
  </si>
  <si>
    <t>التوزيع النسبي لأعضاء هيئة التدريس السعوديين حسب الجنس والمؤهل العلمي,2017</t>
  </si>
  <si>
    <t>Fertility rates for Saudi women, 2017</t>
  </si>
  <si>
    <t>النسبة المئوية للسكان السعوديين المؤمنين صحياً حسب الجنس,2017</t>
  </si>
  <si>
    <t xml:space="preserve">Percent of Saudis Population Covered by Health Insured by Sex,2017  </t>
  </si>
  <si>
    <t xml:space="preserve">Percent of Saudis Population Covered by Health Insured by Sex,2017 </t>
  </si>
  <si>
    <t xml:space="preserve">Percent of Saudis Population with Special Needs by Sex,2017 </t>
  </si>
  <si>
    <t>Percentage Distribution of Saudis' Workers in the Health Field (15 Years and Over) by Main Occupation and Sex,2017</t>
  </si>
  <si>
    <t>4-4</t>
  </si>
  <si>
    <t>5-4</t>
  </si>
  <si>
    <t>6-4</t>
  </si>
  <si>
    <t>4-5</t>
  </si>
  <si>
    <t>4-6</t>
  </si>
  <si>
    <t>معدل البطالة للسكان السعوديون ( 15سنة فأكثر ), حسب الجنس,2017</t>
  </si>
  <si>
    <t>Unemployment Rate for Saudi Population (15 Years and Over), by Sex,2017</t>
  </si>
  <si>
    <t>التوزيع النسبي لقوة العمل السعودية ( 15سنة فأكثر )  حسب الجنس,2017</t>
  </si>
  <si>
    <t>Percentage Distribution for Saudis Labor Force (15 years and Over) by Sex,2017</t>
  </si>
  <si>
    <t xml:space="preserve">                                     جدول ( 4.2 )</t>
  </si>
  <si>
    <t>جدول (4.3)</t>
  </si>
  <si>
    <t>Average working hours for Saudi Employees (15 Years and Over ) by Sex, 2017</t>
  </si>
  <si>
    <t>جدول ( 4.6 )</t>
  </si>
  <si>
    <t xml:space="preserve"> Table ( 4.6 )</t>
  </si>
  <si>
    <t>1-5</t>
  </si>
  <si>
    <t>1-6</t>
  </si>
  <si>
    <t>1-7</t>
  </si>
  <si>
    <t>3-7</t>
  </si>
  <si>
    <t>4-7</t>
  </si>
  <si>
    <t>Percentage of Seats Held by Women in The Shura Council and Municipal Councils</t>
  </si>
  <si>
    <t>نسبة المقاعد التي تشغلها النساء في مجلس الشورى ومجالس البلدية</t>
  </si>
  <si>
    <t>5-1</t>
  </si>
  <si>
    <t>6-1</t>
  </si>
  <si>
    <t>7-1</t>
  </si>
  <si>
    <t>7-3</t>
  </si>
  <si>
    <t>7-4</t>
  </si>
  <si>
    <t>التوزيع النسبي للعاملين السعوديين  حسب المناصب الإدارية والجنس في القطاع الحكومي ,2018</t>
  </si>
  <si>
    <t xml:space="preserve"> Percentage Distribution of Saudi Employees by Administrative Positions and Sex  in Government Sector, 2018</t>
  </si>
  <si>
    <t>التوزيع النسبي للأفراد السعوديون الذين استخدموا تقنية المعلومات والاتصالات حسب الجنس,2017</t>
  </si>
  <si>
    <t xml:space="preserve"> Percentage Distribution of Saudis' Individuals Using ICT by Sex, 2017</t>
  </si>
  <si>
    <t>التوزيع النسبي للأفراد السعوديون الذين استخدموا الإنترنت حسب الجنس وأماكن الاستخدام,2017</t>
  </si>
  <si>
    <t xml:space="preserve"> Percentage Distribution of Saudis' Individuals Using Internet by Sex and Place of Use, 2017</t>
  </si>
  <si>
    <t>Percentage Distribution of Saudis' Individuals Using Internet by Sex and Place of Use, 2017</t>
  </si>
  <si>
    <t>التوزيع النسبي للأفراد السعوديون حسب حالة ممارسة النشاط الرياضي والجنس,2017</t>
  </si>
  <si>
    <t xml:space="preserve"> Percentage Distribution of Saudis' Individuals Due to Status of Exercise and Sex, 2017</t>
  </si>
  <si>
    <t>التوزيع النسبي للأفراد السعوديون  الذين يقومون بممارسة النشاط الرياضي حسب الحالة الزواجية والجنس, 2017</t>
  </si>
  <si>
    <t xml:space="preserve"> Percentage Distribution of Saudis' Individuals Due to Status of Exercise by Marital Status and Sex, 2017</t>
  </si>
  <si>
    <t>التوزيع النسبي للأفراد السعوديون  الذين يقومون بممارسة النشاط الرياضي حسب المكان الذي يمارس فيه الفرد نشاطه الرياضي والجنس, 2017</t>
  </si>
  <si>
    <t>المصدر: مسح ذوي الإعاقة 2017_ الهيئة العامة للإحصاء.</t>
  </si>
  <si>
    <t xml:space="preserve">  Source: : Disability Survey 2017 _General Authority for Statistics. </t>
  </si>
  <si>
    <t xml:space="preserve">  المصدر : نشرة سوق العمل 2017 الربع الثالث_ الهيئة العامة للإحصاء.</t>
  </si>
  <si>
    <t xml:space="preserve">    معدل المشاركة الإقتصادية للسكان السعوديون ( 15سنة فأكثر ), حسب الجنس,2017</t>
  </si>
  <si>
    <t>المصدر : نشرة سوق العمل الربع الثالث 2017_ الهيئة العامة للإحصاء</t>
  </si>
  <si>
    <t xml:space="preserve">  Source:  Labour Mark 2017_Q3_GaStat</t>
  </si>
  <si>
    <t xml:space="preserve">  المصدر : نشرة سوق العمل الربع الثالث 2017_ الهيئة العامة للإحصاء</t>
  </si>
  <si>
    <t xml:space="preserve">  المصدر :نشرة سوق العمل الربع الثالث 2017_ الهيئة العامة للإحصاء</t>
  </si>
  <si>
    <t xml:space="preserve"> المصدر : نشرة سوق العمل الربع الثالث 2017_ الهيئة العامة للإحصاء</t>
  </si>
  <si>
    <t xml:space="preserve">  Source: Labour Mark 2017_Q3_GaStat</t>
  </si>
  <si>
    <t xml:space="preserve"> Source: Labour Mark 2017_Q3_GaStat</t>
  </si>
  <si>
    <t xml:space="preserve">  Source:Labour Mark 2017_Q3_GaStat</t>
  </si>
  <si>
    <t xml:space="preserve">                Economic Activity Rate for Saudi Population (15 years and Over), by Sex,2017                              </t>
  </si>
  <si>
    <t>متوسط ساعات العمل للمشتغلين السعوديين ( 15 سنة فأكثر ) حسب الجنس,2017</t>
  </si>
  <si>
    <t>متوسط الأجر الشهري للمشتغلين السعوديين مقابل أجر ( 15 سنة فأكثر ) حسب الجنس, (ريال سعودي),2017</t>
  </si>
  <si>
    <t>Average Monthly Wages for Saudi  per Paid employee  (15 + ) by Sex, (SR),2017</t>
  </si>
  <si>
    <t>التوزيع النسبي للمشتركين السعوديين على رأس العمل الخاضعون لأنظمة ولوائح التأمينات الاجتماعية حسب الجنس و المجموعات الرئيسة للمهن,2017</t>
  </si>
  <si>
    <t>Percentage Distribution of Participants Saudi on the job Subject to the rules and regulations of social insurance by sex,and main groups of occupations,2017</t>
  </si>
  <si>
    <t xml:space="preserve">   معدل المشاركة الإقتصادية للسكان السعوديون ( 15سنة فأكثر ), حسب الجنس,2017</t>
  </si>
  <si>
    <t>Economic Activity Rate for Saudi Population (15 years and Over), by Sex,2017</t>
  </si>
  <si>
    <t>Percentage Distribution of Saudi Individuals who practiced sport by Educational Status and Sex, 2017</t>
  </si>
  <si>
    <t>Percentage Distribution of Saudi Individuals by sport activity and Sex, 2017</t>
  </si>
  <si>
    <t>Percentage Distribution of Saudis who practiced sport by Marital Status and Sex, 2017</t>
  </si>
  <si>
    <t>Percentage Distribution of Saudis who practice sport by place of practice and Sex,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</si>
</sst>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-;_-* #,##0.00\-;_-* &quot;-&quot;??_-;_-@_-"/>
    <numFmt numFmtId="165" formatCode="0.0"/>
    <numFmt numFmtId="166" formatCode="#,##0_ ;\-#,##0\ "/>
    <numFmt numFmtId="167" formatCode="#,##0.0_ ;\-#,##0.0\ "/>
    <numFmt numFmtId="168" formatCode="#,##0.00_ ;\-#,##0.00\ "/>
    <numFmt numFmtId="169" formatCode="0.000"/>
    <numFmt numFmtId="170" formatCode="0.0000"/>
    <numFmt numFmtId="171" formatCode="0_ ;\-0\ "/>
    <numFmt numFmtId="172" formatCode="0.00000"/>
  </numFmts>
  <fonts count="2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name val="Frutiger LT Arabic 45 Light"/>
    </font>
    <font>
      <i/>
      <sz val="11"/>
      <name val="Frutiger LT Arabic 45 Light"/>
    </font>
    <font>
      <sz val="11"/>
      <name val="Frutiger LT Arabic 45 Light"/>
    </font>
    <font>
      <sz val="11"/>
      <color theme="0"/>
      <name val="Frutiger LT Arabic 45 Light"/>
    </font>
    <font>
      <b/>
      <sz val="12"/>
      <name val="Arial"/>
      <family val="2"/>
    </font>
    <font>
      <sz val="10"/>
      <name val="Frutiger LT Arabic 45 Light"/>
    </font>
    <font>
      <sz val="9"/>
      <name val="Frutiger LT Arabic 45 Light"/>
    </font>
    <font>
      <sz val="8"/>
      <name val="Frutiger LT Arabic 45 Light"/>
    </font>
    <font>
      <sz val="11"/>
      <color theme="1"/>
      <name val="Calibri"/>
      <family val="2"/>
      <scheme val="minor"/>
    </font>
    <font>
      <sz val="11"/>
      <color theme="1"/>
      <name val="Frutiger LT Arabic 45 Light"/>
    </font>
    <font>
      <sz val="8"/>
      <color theme="1"/>
      <name val="Frutiger LT Arabic 45 Light"/>
    </font>
    <font>
      <b/>
      <sz val="12"/>
      <name val="Frutiger LT Arabic 45 Light"/>
    </font>
    <font>
      <sz val="12"/>
      <color theme="1"/>
      <name val="Frutiger LT Arabic 45 Light"/>
    </font>
    <font>
      <b/>
      <sz val="10"/>
      <color theme="0"/>
      <name val="Frutiger LT Arabic 55 Roman"/>
    </font>
    <font>
      <u/>
      <sz val="11"/>
      <color theme="10"/>
      <name val="Calibri"/>
      <family val="2"/>
      <charset val="178"/>
      <scheme val="minor"/>
    </font>
    <font>
      <sz val="18"/>
      <color theme="1"/>
      <name val="Frutiger LT Arabic 55 Roman"/>
    </font>
    <font>
      <sz val="20"/>
      <color theme="0"/>
      <name val="Frutiger LT Arabic 55 Roman"/>
    </font>
    <font>
      <sz val="24"/>
      <color rgb="FF474D9B"/>
      <name val="Frutiger LT Arabic 55 Roman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1489"/>
        <bgColor indexed="64"/>
      </patternFill>
    </fill>
    <fill>
      <patternFill patternType="solid">
        <fgColor rgb="FFBBBCDF"/>
        <bgColor indexed="64"/>
      </patternFill>
    </fill>
    <fill>
      <patternFill patternType="solid">
        <fgColor rgb="FF8689C3"/>
        <bgColor indexed="64"/>
      </patternFill>
    </fill>
    <fill>
      <patternFill patternType="solid">
        <fgColor rgb="FFBBBCDE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  <xf numFmtId="164" fontId="11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/>
  </cellStyleXfs>
  <cellXfs count="387">
    <xf numFmtId="0" fontId="0" fillId="0" borderId="0" xfId="0"/>
    <xf numFmtId="0" fontId="3" fillId="2" borderId="0" xfId="2" applyFont="1" applyFill="1" applyAlignment="1">
      <alignment vertical="center" readingOrder="1"/>
    </xf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49" fontId="3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vertical="center" readingOrder="2"/>
    </xf>
    <xf numFmtId="0" fontId="6" fillId="4" borderId="2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 shrinkToFit="1" readingOrder="2"/>
    </xf>
    <xf numFmtId="0" fontId="6" fillId="4" borderId="3" xfId="2" applyFont="1" applyFill="1" applyBorder="1" applyAlignment="1">
      <alignment horizontal="center" vertical="center"/>
    </xf>
    <xf numFmtId="0" fontId="8" fillId="2" borderId="0" xfId="2" applyFont="1" applyFill="1" applyAlignment="1">
      <alignment vertical="center" readingOrder="1"/>
    </xf>
    <xf numFmtId="0" fontId="8" fillId="2" borderId="0" xfId="2" applyFont="1" applyFill="1" applyAlignment="1">
      <alignment vertical="center"/>
    </xf>
    <xf numFmtId="49" fontId="8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 readingOrder="2"/>
    </xf>
    <xf numFmtId="0" fontId="6" fillId="4" borderId="3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3" fillId="5" borderId="12" xfId="2" applyFont="1" applyFill="1" applyBorder="1" applyAlignment="1">
      <alignment horizontal="center" vertical="center" wrapText="1" shrinkToFit="1"/>
    </xf>
    <xf numFmtId="2" fontId="3" fillId="5" borderId="12" xfId="2" applyNumberFormat="1" applyFont="1" applyFill="1" applyBorder="1" applyAlignment="1">
      <alignment horizontal="center" vertical="center" wrapText="1" shrinkToFit="1"/>
    </xf>
    <xf numFmtId="0" fontId="3" fillId="5" borderId="12" xfId="2" applyFont="1" applyFill="1" applyBorder="1" applyAlignment="1">
      <alignment horizontal="center" vertical="center" wrapText="1" shrinkToFit="1" readingOrder="2"/>
    </xf>
    <xf numFmtId="0" fontId="3" fillId="6" borderId="12" xfId="2" applyFont="1" applyFill="1" applyBorder="1" applyAlignment="1">
      <alignment horizontal="center" vertical="center" wrapText="1" shrinkToFit="1"/>
    </xf>
    <xf numFmtId="0" fontId="3" fillId="6" borderId="12" xfId="2" applyFont="1" applyFill="1" applyBorder="1" applyAlignment="1">
      <alignment horizontal="center" vertical="center" wrapText="1" shrinkToFit="1" readingOrder="2"/>
    </xf>
    <xf numFmtId="0" fontId="3" fillId="2" borderId="0" xfId="2" applyFont="1" applyFill="1" applyAlignment="1">
      <alignment vertical="center"/>
    </xf>
    <xf numFmtId="0" fontId="3" fillId="5" borderId="3" xfId="2" applyFont="1" applyFill="1" applyBorder="1" applyAlignment="1">
      <alignment horizontal="center" vertical="center"/>
    </xf>
    <xf numFmtId="2" fontId="3" fillId="5" borderId="3" xfId="2" applyNumberFormat="1" applyFont="1" applyFill="1" applyBorder="1" applyAlignment="1">
      <alignment horizontal="center" vertical="center" wrapText="1" shrinkToFit="1"/>
    </xf>
    <xf numFmtId="0" fontId="3" fillId="5" borderId="2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165" fontId="3" fillId="5" borderId="3" xfId="2" applyNumberFormat="1" applyFont="1" applyFill="1" applyBorder="1" applyAlignment="1">
      <alignment horizontal="center" vertical="center" wrapText="1" shrinkToFit="1"/>
    </xf>
    <xf numFmtId="2" fontId="0" fillId="0" borderId="0" xfId="0" applyNumberFormat="1"/>
    <xf numFmtId="0" fontId="3" fillId="2" borderId="0" xfId="2" applyFont="1" applyFill="1" applyAlignment="1">
      <alignment horizontal="right" vertical="center"/>
    </xf>
    <xf numFmtId="0" fontId="3" fillId="5" borderId="2" xfId="2" applyFont="1" applyFill="1" applyBorder="1" applyAlignment="1">
      <alignment horizontal="center" vertical="center" readingOrder="2"/>
    </xf>
    <xf numFmtId="0" fontId="3" fillId="6" borderId="2" xfId="2" applyFont="1" applyFill="1" applyBorder="1" applyAlignment="1">
      <alignment horizontal="center" vertical="center" readingOrder="2"/>
    </xf>
    <xf numFmtId="0" fontId="3" fillId="5" borderId="12" xfId="2" applyFont="1" applyFill="1" applyBorder="1" applyAlignment="1">
      <alignment horizontal="center" vertical="center" readingOrder="2"/>
    </xf>
    <xf numFmtId="0" fontId="3" fillId="6" borderId="12" xfId="2" applyFont="1" applyFill="1" applyBorder="1" applyAlignment="1">
      <alignment horizontal="center" vertical="center" readingOrder="2"/>
    </xf>
    <xf numFmtId="0" fontId="3" fillId="5" borderId="12" xfId="2" applyFont="1" applyFill="1" applyBorder="1" applyAlignment="1">
      <alignment horizontal="center" vertical="center"/>
    </xf>
    <xf numFmtId="0" fontId="3" fillId="6" borderId="12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/>
    </xf>
    <xf numFmtId="0" fontId="12" fillId="0" borderId="0" xfId="3" applyFont="1" applyBorder="1" applyAlignment="1"/>
    <xf numFmtId="0" fontId="0" fillId="3" borderId="0" xfId="0" applyFill="1"/>
    <xf numFmtId="0" fontId="3" fillId="2" borderId="12" xfId="2" applyFont="1" applyFill="1" applyBorder="1" applyAlignment="1">
      <alignment vertical="center"/>
    </xf>
    <xf numFmtId="0" fontId="12" fillId="0" borderId="12" xfId="3" applyFont="1" applyBorder="1" applyAlignment="1"/>
    <xf numFmtId="0" fontId="3" fillId="2" borderId="12" xfId="2" applyFont="1" applyFill="1" applyBorder="1" applyAlignment="1">
      <alignment horizontal="right" vertical="center"/>
    </xf>
    <xf numFmtId="1" fontId="3" fillId="5" borderId="12" xfId="4" applyNumberFormat="1" applyFont="1" applyFill="1" applyBorder="1" applyAlignment="1">
      <alignment horizontal="center" vertical="center" readingOrder="1"/>
    </xf>
    <xf numFmtId="49" fontId="3" fillId="5" borderId="12" xfId="4" applyNumberFormat="1" applyFont="1" applyFill="1" applyBorder="1" applyAlignment="1">
      <alignment horizontal="center" vertical="center" readingOrder="2"/>
    </xf>
    <xf numFmtId="1" fontId="3" fillId="6" borderId="12" xfId="4" applyNumberFormat="1" applyFont="1" applyFill="1" applyBorder="1" applyAlignment="1">
      <alignment horizontal="center" vertical="center" readingOrder="1"/>
    </xf>
    <xf numFmtId="49" fontId="3" fillId="6" borderId="12" xfId="4" applyNumberFormat="1" applyFont="1" applyFill="1" applyBorder="1" applyAlignment="1">
      <alignment horizontal="center" vertical="center" readingOrder="2"/>
    </xf>
    <xf numFmtId="0" fontId="3" fillId="0" borderId="4" xfId="4" applyFont="1" applyFill="1" applyBorder="1" applyAlignment="1">
      <alignment horizontal="center"/>
    </xf>
    <xf numFmtId="0" fontId="6" fillId="4" borderId="4" xfId="3" applyFont="1" applyFill="1" applyBorder="1" applyAlignment="1">
      <alignment horizontal="center" vertical="center" readingOrder="2"/>
    </xf>
    <xf numFmtId="49" fontId="3" fillId="5" borderId="12" xfId="4" applyNumberFormat="1" applyFont="1" applyFill="1" applyBorder="1" applyAlignment="1">
      <alignment horizontal="center" vertical="center" wrapText="1" readingOrder="2"/>
    </xf>
    <xf numFmtId="49" fontId="3" fillId="6" borderId="12" xfId="4" applyNumberFormat="1" applyFont="1" applyFill="1" applyBorder="1" applyAlignment="1">
      <alignment horizontal="center" vertical="center" wrapText="1" readingOrder="2"/>
    </xf>
    <xf numFmtId="1" fontId="3" fillId="6" borderId="12" xfId="4" applyNumberFormat="1" applyFont="1" applyFill="1" applyBorder="1" applyAlignment="1">
      <alignment horizontal="center" vertical="center" wrapText="1" readingOrder="1"/>
    </xf>
    <xf numFmtId="167" fontId="3" fillId="6" borderId="2" xfId="4" applyNumberFormat="1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top"/>
    </xf>
    <xf numFmtId="0" fontId="6" fillId="4" borderId="4" xfId="2" applyFont="1" applyFill="1" applyBorder="1" applyAlignment="1">
      <alignment horizontal="center" vertical="top"/>
    </xf>
    <xf numFmtId="0" fontId="3" fillId="0" borderId="12" xfId="4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 readingOrder="1"/>
    </xf>
    <xf numFmtId="0" fontId="6" fillId="4" borderId="3" xfId="3" applyFont="1" applyFill="1" applyBorder="1" applyAlignment="1">
      <alignment horizontal="center" vertical="center" readingOrder="1"/>
    </xf>
    <xf numFmtId="0" fontId="3" fillId="0" borderId="12" xfId="4" applyFont="1" applyFill="1" applyBorder="1" applyAlignment="1">
      <alignment horizontal="center"/>
    </xf>
    <xf numFmtId="167" fontId="3" fillId="5" borderId="2" xfId="4" applyNumberFormat="1" applyFont="1" applyFill="1" applyBorder="1" applyAlignment="1">
      <alignment horizontal="center" vertical="center" wrapText="1"/>
    </xf>
    <xf numFmtId="167" fontId="3" fillId="5" borderId="2" xfId="5" applyNumberFormat="1" applyFont="1" applyFill="1" applyBorder="1" applyAlignment="1">
      <alignment horizontal="center" vertical="center" wrapText="1" shrinkToFit="1"/>
    </xf>
    <xf numFmtId="167" fontId="3" fillId="5" borderId="12" xfId="5" applyNumberFormat="1" applyFont="1" applyFill="1" applyBorder="1" applyAlignment="1">
      <alignment horizontal="center" vertical="center" wrapText="1" shrinkToFit="1"/>
    </xf>
    <xf numFmtId="167" fontId="3" fillId="6" borderId="2" xfId="5" applyNumberFormat="1" applyFont="1" applyFill="1" applyBorder="1" applyAlignment="1">
      <alignment horizontal="center" vertical="center" wrapText="1" shrinkToFit="1"/>
    </xf>
    <xf numFmtId="167" fontId="3" fillId="6" borderId="12" xfId="5" applyNumberFormat="1" applyFont="1" applyFill="1" applyBorder="1" applyAlignment="1">
      <alignment horizontal="center" vertical="center" wrapText="1" shrinkToFit="1"/>
    </xf>
    <xf numFmtId="168" fontId="3" fillId="5" borderId="12" xfId="4" applyNumberFormat="1" applyFont="1" applyFill="1" applyBorder="1" applyAlignment="1">
      <alignment horizontal="center" vertical="center" wrapText="1"/>
    </xf>
    <xf numFmtId="168" fontId="3" fillId="6" borderId="12" xfId="4" applyNumberFormat="1" applyFont="1" applyFill="1" applyBorder="1" applyAlignment="1">
      <alignment horizontal="center" vertical="center" wrapText="1"/>
    </xf>
    <xf numFmtId="166" fontId="3" fillId="6" borderId="12" xfId="4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6" fillId="4" borderId="2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0" fontId="0" fillId="0" borderId="0" xfId="0" applyNumberFormat="1"/>
    <xf numFmtId="165" fontId="3" fillId="6" borderId="12" xfId="5" applyNumberFormat="1" applyFont="1" applyFill="1" applyBorder="1" applyAlignment="1">
      <alignment horizontal="center" vertical="center" shrinkToFit="1"/>
    </xf>
    <xf numFmtId="165" fontId="3" fillId="5" borderId="12" xfId="5" applyNumberFormat="1" applyFont="1" applyFill="1" applyBorder="1" applyAlignment="1">
      <alignment horizontal="center" vertical="center" shrinkToFit="1"/>
    </xf>
    <xf numFmtId="0" fontId="14" fillId="2" borderId="0" xfId="2" applyFont="1" applyFill="1" applyAlignment="1">
      <alignment horizontal="center" vertical="center" shrinkToFit="1" readingOrder="2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top" wrapText="1"/>
    </xf>
    <xf numFmtId="0" fontId="3" fillId="0" borderId="12" xfId="4" applyFont="1" applyFill="1" applyBorder="1" applyAlignment="1">
      <alignment horizontal="center"/>
    </xf>
    <xf numFmtId="0" fontId="12" fillId="0" borderId="0" xfId="0" applyFont="1"/>
    <xf numFmtId="0" fontId="6" fillId="4" borderId="3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left" vertical="center" shrinkToFit="1"/>
    </xf>
    <xf numFmtId="0" fontId="6" fillId="4" borderId="4" xfId="3" applyFont="1" applyFill="1" applyBorder="1" applyAlignment="1">
      <alignment horizontal="center" vertical="center" readingOrder="1"/>
    </xf>
    <xf numFmtId="0" fontId="6" fillId="4" borderId="3" xfId="3" applyFont="1" applyFill="1" applyBorder="1" applyAlignment="1">
      <alignment horizontal="center" vertical="center" readingOrder="1"/>
    </xf>
    <xf numFmtId="0" fontId="6" fillId="4" borderId="10" xfId="3" applyFont="1" applyFill="1" applyBorder="1" applyAlignment="1">
      <alignment horizontal="center" vertical="center" readingOrder="1"/>
    </xf>
    <xf numFmtId="0" fontId="3" fillId="0" borderId="12" xfId="4" applyFont="1" applyFill="1" applyBorder="1" applyAlignment="1">
      <alignment horizontal="center"/>
    </xf>
    <xf numFmtId="0" fontId="12" fillId="3" borderId="6" xfId="0" applyFont="1" applyFill="1" applyBorder="1"/>
    <xf numFmtId="0" fontId="12" fillId="0" borderId="11" xfId="0" applyFont="1" applyBorder="1"/>
    <xf numFmtId="0" fontId="12" fillId="0" borderId="7" xfId="0" applyFont="1" applyBorder="1"/>
    <xf numFmtId="0" fontId="12" fillId="0" borderId="13" xfId="0" applyFont="1" applyBorder="1"/>
    <xf numFmtId="0" fontId="12" fillId="3" borderId="14" xfId="0" applyFont="1" applyFill="1" applyBorder="1"/>
    <xf numFmtId="0" fontId="12" fillId="3" borderId="9" xfId="0" applyFont="1" applyFill="1" applyBorder="1"/>
    <xf numFmtId="0" fontId="12" fillId="3" borderId="0" xfId="0" applyFont="1" applyFill="1"/>
    <xf numFmtId="0" fontId="3" fillId="3" borderId="0" xfId="2" applyFont="1" applyFill="1" applyBorder="1" applyAlignment="1">
      <alignment vertical="center"/>
    </xf>
    <xf numFmtId="0" fontId="12" fillId="3" borderId="0" xfId="3" applyFont="1" applyFill="1" applyBorder="1" applyAlignment="1"/>
    <xf numFmtId="0" fontId="3" fillId="3" borderId="0" xfId="2" applyFont="1" applyFill="1" applyBorder="1" applyAlignment="1">
      <alignment horizontal="right" vertical="center"/>
    </xf>
    <xf numFmtId="0" fontId="3" fillId="3" borderId="12" xfId="4" applyFont="1" applyFill="1" applyBorder="1" applyAlignment="1">
      <alignment horizontal="center"/>
    </xf>
    <xf numFmtId="0" fontId="10" fillId="3" borderId="0" xfId="2" applyFont="1" applyFill="1" applyBorder="1" applyAlignment="1">
      <alignment horizontal="left" vertical="center" shrinkToFit="1"/>
    </xf>
    <xf numFmtId="0" fontId="15" fillId="5" borderId="12" xfId="2" applyNumberFormat="1" applyFont="1" applyFill="1" applyBorder="1" applyAlignment="1" applyProtection="1">
      <alignment horizontal="center" vertical="center"/>
      <protection locked="0"/>
    </xf>
    <xf numFmtId="0" fontId="12" fillId="6" borderId="12" xfId="0" applyFont="1" applyFill="1" applyBorder="1" applyAlignment="1">
      <alignment horizontal="center" vertical="center"/>
    </xf>
    <xf numFmtId="0" fontId="13" fillId="3" borderId="0" xfId="0" applyFont="1" applyFill="1"/>
    <xf numFmtId="0" fontId="13" fillId="3" borderId="0" xfId="0" applyFont="1" applyFill="1" applyAlignment="1">
      <alignment horizontal="right" vertical="center"/>
    </xf>
    <xf numFmtId="165" fontId="12" fillId="6" borderId="12" xfId="0" applyNumberFormat="1" applyFont="1" applyFill="1" applyBorder="1" applyAlignment="1">
      <alignment horizontal="center" vertical="center"/>
    </xf>
    <xf numFmtId="165" fontId="3" fillId="5" borderId="12" xfId="2" applyNumberFormat="1" applyFont="1" applyFill="1" applyBorder="1" applyAlignment="1">
      <alignment horizontal="center" vertical="center" wrapText="1" shrinkToFit="1"/>
    </xf>
    <xf numFmtId="165" fontId="3" fillId="6" borderId="12" xfId="2" applyNumberFormat="1" applyFont="1" applyFill="1" applyBorder="1" applyAlignment="1">
      <alignment horizontal="center" vertical="center" wrapText="1" shrinkToFit="1"/>
    </xf>
    <xf numFmtId="165" fontId="3" fillId="6" borderId="3" xfId="2" applyNumberFormat="1" applyFont="1" applyFill="1" applyBorder="1" applyAlignment="1">
      <alignment horizontal="center" vertical="center" wrapText="1" shrinkToFit="1"/>
    </xf>
    <xf numFmtId="0" fontId="3" fillId="2" borderId="0" xfId="2" applyFont="1" applyFill="1" applyAlignment="1">
      <alignment horizontal="right" vertical="center" readingOrder="2"/>
    </xf>
    <xf numFmtId="165" fontId="12" fillId="5" borderId="12" xfId="0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vertical="center" shrinkToFit="1" readingOrder="2"/>
    </xf>
    <xf numFmtId="165" fontId="3" fillId="6" borderId="2" xfId="4" applyNumberFormat="1" applyFont="1" applyFill="1" applyBorder="1" applyAlignment="1">
      <alignment horizontal="center" vertical="center" readingOrder="1"/>
    </xf>
    <xf numFmtId="165" fontId="3" fillId="6" borderId="2" xfId="5" applyNumberFormat="1" applyFont="1" applyFill="1" applyBorder="1" applyAlignment="1">
      <alignment horizontal="center" vertical="center" shrinkToFit="1"/>
    </xf>
    <xf numFmtId="165" fontId="3" fillId="5" borderId="12" xfId="5" applyNumberFormat="1" applyFont="1" applyFill="1" applyBorder="1" applyAlignment="1">
      <alignment horizontal="center" vertical="center" wrapText="1" shrinkToFit="1"/>
    </xf>
    <xf numFmtId="165" fontId="3" fillId="6" borderId="12" xfId="5" applyNumberFormat="1" applyFont="1" applyFill="1" applyBorder="1" applyAlignment="1">
      <alignment horizontal="center" vertical="center" wrapText="1" shrinkToFit="1"/>
    </xf>
    <xf numFmtId="0" fontId="3" fillId="2" borderId="12" xfId="2" applyFont="1" applyFill="1" applyBorder="1" applyAlignment="1">
      <alignment vertical="top"/>
    </xf>
    <xf numFmtId="0" fontId="12" fillId="0" borderId="12" xfId="3" applyFont="1" applyBorder="1" applyAlignment="1">
      <alignment vertical="top"/>
    </xf>
    <xf numFmtId="0" fontId="3" fillId="2" borderId="12" xfId="2" applyFont="1" applyFill="1" applyBorder="1" applyAlignment="1">
      <alignment horizontal="right" vertical="top"/>
    </xf>
    <xf numFmtId="0" fontId="13" fillId="3" borderId="0" xfId="0" applyFont="1" applyFill="1" applyAlignment="1">
      <alignment horizontal="right" vertical="center" indent="1"/>
    </xf>
    <xf numFmtId="0" fontId="13" fillId="3" borderId="0" xfId="0" applyFont="1" applyFill="1" applyAlignment="1">
      <alignment horizontal="left" indent="1"/>
    </xf>
    <xf numFmtId="0" fontId="0" fillId="0" borderId="0" xfId="0" applyAlignment="1">
      <alignment vertical="top"/>
    </xf>
    <xf numFmtId="0" fontId="13" fillId="3" borderId="0" xfId="0" applyFont="1" applyFill="1" applyAlignment="1">
      <alignment horizontal="right" vertical="center" indent="1" readingOrder="2"/>
    </xf>
    <xf numFmtId="0" fontId="3" fillId="3" borderId="0" xfId="2" applyFont="1" applyFill="1" applyBorder="1" applyAlignment="1">
      <alignment vertical="top"/>
    </xf>
    <xf numFmtId="0" fontId="12" fillId="3" borderId="0" xfId="3" applyFont="1" applyFill="1" applyBorder="1" applyAlignment="1">
      <alignment vertical="top"/>
    </xf>
    <xf numFmtId="0" fontId="3" fillId="3" borderId="0" xfId="2" applyFont="1" applyFill="1" applyBorder="1" applyAlignment="1">
      <alignment horizontal="right" vertical="top"/>
    </xf>
    <xf numFmtId="0" fontId="13" fillId="3" borderId="0" xfId="0" applyFont="1" applyFill="1" applyAlignment="1">
      <alignment horizontal="right" vertical="center" readingOrder="2"/>
    </xf>
    <xf numFmtId="0" fontId="10" fillId="2" borderId="0" xfId="2" applyFont="1" applyFill="1" applyBorder="1" applyAlignment="1">
      <alignment horizontal="left" vertical="center" shrinkToFit="1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top" wrapText="1"/>
    </xf>
    <xf numFmtId="0" fontId="6" fillId="4" borderId="8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 readingOrder="1"/>
    </xf>
    <xf numFmtId="0" fontId="6" fillId="4" borderId="3" xfId="3" applyFont="1" applyFill="1" applyBorder="1" applyAlignment="1">
      <alignment horizontal="center" vertical="center" readingOrder="1"/>
    </xf>
    <xf numFmtId="0" fontId="6" fillId="4" borderId="4" xfId="3" applyFont="1" applyFill="1" applyBorder="1" applyAlignment="1">
      <alignment horizontal="center" vertical="center" readingOrder="1"/>
    </xf>
    <xf numFmtId="0" fontId="3" fillId="0" borderId="12" xfId="4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 readingOrder="1"/>
    </xf>
    <xf numFmtId="0" fontId="6" fillId="4" borderId="3" xfId="3" applyFont="1" applyFill="1" applyBorder="1" applyAlignment="1">
      <alignment horizontal="center" vertical="center" readingOrder="1"/>
    </xf>
    <xf numFmtId="0" fontId="3" fillId="7" borderId="12" xfId="2" applyFont="1" applyFill="1" applyBorder="1" applyAlignment="1">
      <alignment horizontal="center" vertical="center" wrapText="1" shrinkToFit="1"/>
    </xf>
    <xf numFmtId="0" fontId="3" fillId="7" borderId="3" xfId="2" applyFont="1" applyFill="1" applyBorder="1" applyAlignment="1">
      <alignment horizontal="center" vertical="center"/>
    </xf>
    <xf numFmtId="165" fontId="3" fillId="7" borderId="12" xfId="2" applyNumberFormat="1" applyFont="1" applyFill="1" applyBorder="1" applyAlignment="1">
      <alignment horizontal="center" vertical="center" wrapText="1" shrinkToFit="1"/>
    </xf>
    <xf numFmtId="1" fontId="3" fillId="7" borderId="12" xfId="2" applyNumberFormat="1" applyFont="1" applyFill="1" applyBorder="1" applyAlignment="1">
      <alignment horizontal="center" vertical="center" wrapText="1" shrinkToFit="1"/>
    </xf>
    <xf numFmtId="169" fontId="0" fillId="0" borderId="0" xfId="0" applyNumberFormat="1"/>
    <xf numFmtId="0" fontId="3" fillId="7" borderId="12" xfId="0" applyFont="1" applyFill="1" applyBorder="1" applyAlignment="1">
      <alignment horizontal="center" vertical="center" wrapText="1" shrinkToFit="1" readingOrder="2"/>
    </xf>
    <xf numFmtId="0" fontId="3" fillId="6" borderId="12" xfId="0" applyFont="1" applyFill="1" applyBorder="1" applyAlignment="1">
      <alignment horizontal="center" vertical="center" wrapText="1" shrinkToFit="1" readingOrder="2"/>
    </xf>
    <xf numFmtId="49" fontId="3" fillId="7" borderId="12" xfId="2" applyNumberFormat="1" applyFont="1" applyFill="1" applyBorder="1" applyAlignment="1">
      <alignment horizontal="center" vertical="center" wrapText="1" shrinkToFit="1" readingOrder="2"/>
    </xf>
    <xf numFmtId="49" fontId="3" fillId="6" borderId="12" xfId="2" applyNumberFormat="1" applyFont="1" applyFill="1" applyBorder="1" applyAlignment="1">
      <alignment horizontal="center" vertical="center" wrapText="1" shrinkToFit="1" readingOrder="2"/>
    </xf>
    <xf numFmtId="0" fontId="3" fillId="5" borderId="12" xfId="0" applyFont="1" applyFill="1" applyBorder="1" applyAlignment="1">
      <alignment horizontal="center" vertical="center" wrapText="1" shrinkToFit="1" readingOrder="2"/>
    </xf>
    <xf numFmtId="1" fontId="3" fillId="6" borderId="12" xfId="2" applyNumberFormat="1" applyFont="1" applyFill="1" applyBorder="1" applyAlignment="1">
      <alignment horizontal="center" vertical="center" wrapText="1" shrinkToFit="1"/>
    </xf>
    <xf numFmtId="0" fontId="3" fillId="7" borderId="12" xfId="2" applyFont="1" applyFill="1" applyBorder="1" applyAlignment="1">
      <alignment horizontal="center" vertical="center" wrapText="1" shrinkToFit="1" readingOrder="2"/>
    </xf>
    <xf numFmtId="0" fontId="3" fillId="7" borderId="12" xfId="2" applyFont="1" applyFill="1" applyBorder="1" applyAlignment="1">
      <alignment horizontal="center" vertical="center"/>
    </xf>
    <xf numFmtId="0" fontId="3" fillId="6" borderId="12" xfId="2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 readingOrder="2"/>
    </xf>
    <xf numFmtId="0" fontId="3" fillId="5" borderId="12" xfId="2" applyFont="1" applyFill="1" applyBorder="1" applyAlignment="1">
      <alignment horizontal="center" vertical="center" wrapText="1"/>
    </xf>
    <xf numFmtId="0" fontId="3" fillId="6" borderId="12" xfId="2" applyFont="1" applyFill="1" applyBorder="1" applyAlignment="1">
      <alignment horizontal="center" vertical="center" wrapText="1" readingOrder="2"/>
    </xf>
    <xf numFmtId="0" fontId="3" fillId="7" borderId="12" xfId="2" applyFont="1" applyFill="1" applyBorder="1" applyAlignment="1">
      <alignment horizontal="center" vertical="center" wrapText="1"/>
    </xf>
    <xf numFmtId="2" fontId="3" fillId="6" borderId="12" xfId="2" applyNumberFormat="1" applyFont="1" applyFill="1" applyBorder="1" applyAlignment="1">
      <alignment horizontal="center" vertical="center" wrapText="1" shrinkToFit="1"/>
    </xf>
    <xf numFmtId="0" fontId="3" fillId="6" borderId="12" xfId="6" applyFont="1" applyFill="1" applyBorder="1" applyAlignment="1">
      <alignment horizontal="center" vertical="center"/>
    </xf>
    <xf numFmtId="0" fontId="3" fillId="7" borderId="12" xfId="6" applyFont="1" applyFill="1" applyBorder="1" applyAlignment="1">
      <alignment horizontal="center" vertical="center"/>
    </xf>
    <xf numFmtId="3" fontId="0" fillId="0" borderId="0" xfId="0" applyNumberFormat="1"/>
    <xf numFmtId="1" fontId="12" fillId="6" borderId="12" xfId="0" applyNumberFormat="1" applyFont="1" applyFill="1" applyBorder="1" applyAlignment="1">
      <alignment horizontal="center" vertical="center"/>
    </xf>
    <xf numFmtId="165" fontId="12" fillId="7" borderId="12" xfId="0" applyNumberFormat="1" applyFont="1" applyFill="1" applyBorder="1" applyAlignment="1">
      <alignment horizontal="center" vertical="center"/>
    </xf>
    <xf numFmtId="170" fontId="12" fillId="7" borderId="12" xfId="0" applyNumberFormat="1" applyFont="1" applyFill="1" applyBorder="1" applyAlignment="1">
      <alignment horizontal="center" vertical="center"/>
    </xf>
    <xf numFmtId="1" fontId="12" fillId="7" borderId="12" xfId="0" applyNumberFormat="1" applyFont="1" applyFill="1" applyBorder="1" applyAlignment="1">
      <alignment horizontal="center" vertical="center"/>
    </xf>
    <xf numFmtId="3" fontId="3" fillId="7" borderId="12" xfId="2" applyNumberFormat="1" applyFont="1" applyFill="1" applyBorder="1" applyAlignment="1" applyProtection="1">
      <alignment horizontal="center" vertical="center"/>
      <protection locked="0"/>
    </xf>
    <xf numFmtId="3" fontId="3" fillId="6" borderId="12" xfId="2" applyNumberFormat="1" applyFont="1" applyFill="1" applyBorder="1" applyAlignment="1" applyProtection="1">
      <alignment horizontal="center" vertical="center"/>
      <protection locked="0"/>
    </xf>
    <xf numFmtId="3" fontId="3" fillId="5" borderId="16" xfId="2" applyNumberFormat="1" applyFont="1" applyFill="1" applyBorder="1" applyAlignment="1" applyProtection="1">
      <alignment horizontal="center" vertical="center"/>
      <protection locked="0"/>
    </xf>
    <xf numFmtId="3" fontId="3" fillId="7" borderId="16" xfId="2" applyNumberFormat="1" applyFont="1" applyFill="1" applyBorder="1" applyAlignment="1" applyProtection="1">
      <alignment horizontal="center" vertical="center"/>
      <protection locked="0"/>
    </xf>
    <xf numFmtId="3" fontId="3" fillId="6" borderId="16" xfId="2" applyNumberFormat="1" applyFont="1" applyFill="1" applyBorder="1" applyAlignment="1" applyProtection="1">
      <alignment horizontal="center" vertical="center"/>
      <protection locked="0"/>
    </xf>
    <xf numFmtId="165" fontId="3" fillId="7" borderId="3" xfId="2" applyNumberFormat="1" applyFont="1" applyFill="1" applyBorder="1" applyAlignment="1">
      <alignment horizontal="center" vertical="center" wrapText="1" shrinkToFit="1"/>
    </xf>
    <xf numFmtId="0" fontId="3" fillId="7" borderId="2" xfId="2" applyFont="1" applyFill="1" applyBorder="1" applyAlignment="1">
      <alignment horizontal="center" vertical="center" readingOrder="2"/>
    </xf>
    <xf numFmtId="165" fontId="3" fillId="7" borderId="12" xfId="0" applyNumberFormat="1" applyFont="1" applyFill="1" applyBorder="1" applyAlignment="1">
      <alignment horizontal="center" vertical="center"/>
    </xf>
    <xf numFmtId="1" fontId="3" fillId="7" borderId="12" xfId="0" applyNumberFormat="1" applyFont="1" applyFill="1" applyBorder="1" applyAlignment="1">
      <alignment horizontal="center" vertical="center"/>
    </xf>
    <xf numFmtId="2" fontId="3" fillId="7" borderId="12" xfId="0" applyNumberFormat="1" applyFont="1" applyFill="1" applyBorder="1" applyAlignment="1">
      <alignment horizontal="center" vertical="center"/>
    </xf>
    <xf numFmtId="165" fontId="3" fillId="6" borderId="12" xfId="0" applyNumberFormat="1" applyFont="1" applyFill="1" applyBorder="1" applyAlignment="1">
      <alignment horizontal="center" vertical="center"/>
    </xf>
    <xf numFmtId="3" fontId="3" fillId="7" borderId="12" xfId="0" applyNumberFormat="1" applyFont="1" applyFill="1" applyBorder="1" applyAlignment="1">
      <alignment horizontal="center"/>
    </xf>
    <xf numFmtId="1" fontId="3" fillId="6" borderId="12" xfId="0" applyNumberFormat="1" applyFont="1" applyFill="1" applyBorder="1" applyAlignment="1">
      <alignment horizontal="center" vertical="center"/>
    </xf>
    <xf numFmtId="3" fontId="3" fillId="6" borderId="12" xfId="0" applyNumberFormat="1" applyFont="1" applyFill="1" applyBorder="1" applyAlignment="1">
      <alignment horizontal="center"/>
    </xf>
    <xf numFmtId="2" fontId="3" fillId="7" borderId="12" xfId="2" applyNumberFormat="1" applyFont="1" applyFill="1" applyBorder="1" applyAlignment="1">
      <alignment horizontal="center" vertical="center" wrapText="1" shrinkToFit="1"/>
    </xf>
    <xf numFmtId="165" fontId="3" fillId="6" borderId="12" xfId="1" applyNumberFormat="1" applyFont="1" applyFill="1" applyBorder="1" applyAlignment="1">
      <alignment horizontal="center" vertical="center" wrapText="1" shrinkToFit="1"/>
    </xf>
    <xf numFmtId="1" fontId="3" fillId="6" borderId="12" xfId="1" applyNumberFormat="1" applyFont="1" applyFill="1" applyBorder="1" applyAlignment="1">
      <alignment horizontal="center" vertical="center" wrapText="1" shrinkToFit="1"/>
    </xf>
    <xf numFmtId="165" fontId="3" fillId="7" borderId="12" xfId="1" applyNumberFormat="1" applyFont="1" applyFill="1" applyBorder="1" applyAlignment="1">
      <alignment horizontal="center" vertical="center" wrapText="1" shrinkToFit="1"/>
    </xf>
    <xf numFmtId="166" fontId="3" fillId="5" borderId="12" xfId="4" applyNumberFormat="1" applyFont="1" applyFill="1" applyBorder="1" applyAlignment="1">
      <alignment horizontal="center" vertical="center" readingOrder="1"/>
    </xf>
    <xf numFmtId="166" fontId="3" fillId="6" borderId="12" xfId="4" applyNumberFormat="1" applyFont="1" applyFill="1" applyBorder="1" applyAlignment="1">
      <alignment horizontal="center" vertical="center" wrapText="1" readingOrder="1"/>
    </xf>
    <xf numFmtId="1" fontId="3" fillId="5" borderId="2" xfId="4" applyNumberFormat="1" applyFont="1" applyFill="1" applyBorder="1" applyAlignment="1">
      <alignment horizontal="center" vertical="center" readingOrder="1"/>
    </xf>
    <xf numFmtId="165" fontId="3" fillId="7" borderId="12" xfId="5" applyNumberFormat="1" applyFont="1" applyFill="1" applyBorder="1" applyAlignment="1">
      <alignment horizontal="center" vertical="center" shrinkToFit="1"/>
    </xf>
    <xf numFmtId="165" fontId="3" fillId="6" borderId="12" xfId="4" applyNumberFormat="1" applyFont="1" applyFill="1" applyBorder="1" applyAlignment="1">
      <alignment horizontal="center" vertical="center" readingOrder="1"/>
    </xf>
    <xf numFmtId="1" fontId="3" fillId="7" borderId="12" xfId="4" applyNumberFormat="1" applyFont="1" applyFill="1" applyBorder="1" applyAlignment="1">
      <alignment horizontal="center" vertical="center" readingOrder="1"/>
    </xf>
    <xf numFmtId="165" fontId="3" fillId="7" borderId="12" xfId="4" applyNumberFormat="1" applyFont="1" applyFill="1" applyBorder="1" applyAlignment="1">
      <alignment horizontal="center" vertical="center" readingOrder="1"/>
    </xf>
    <xf numFmtId="49" fontId="3" fillId="5" borderId="12" xfId="4" applyNumberFormat="1" applyFont="1" applyFill="1" applyBorder="1" applyAlignment="1">
      <alignment horizontal="center" vertical="center" wrapText="1" readingOrder="2"/>
    </xf>
    <xf numFmtId="49" fontId="3" fillId="6" borderId="12" xfId="4" applyNumberFormat="1" applyFont="1" applyFill="1" applyBorder="1" applyAlignment="1">
      <alignment horizontal="center" vertical="center" wrapText="1" readingOrder="2"/>
    </xf>
    <xf numFmtId="167" fontId="3" fillId="5" borderId="12" xfId="4" applyNumberFormat="1" applyFont="1" applyFill="1" applyBorder="1" applyAlignment="1">
      <alignment horizontal="center" vertical="center" readingOrder="1"/>
    </xf>
    <xf numFmtId="165" fontId="3" fillId="6" borderId="12" xfId="4" applyNumberFormat="1" applyFont="1" applyFill="1" applyBorder="1" applyAlignment="1">
      <alignment horizontal="center" vertical="center" wrapText="1"/>
    </xf>
    <xf numFmtId="171" fontId="3" fillId="6" borderId="12" xfId="5" applyNumberFormat="1" applyFont="1" applyFill="1" applyBorder="1" applyAlignment="1">
      <alignment horizontal="center" vertical="center" wrapText="1" shrinkToFit="1"/>
    </xf>
    <xf numFmtId="49" fontId="3" fillId="7" borderId="12" xfId="4" applyNumberFormat="1" applyFont="1" applyFill="1" applyBorder="1" applyAlignment="1">
      <alignment horizontal="center" vertical="center" wrapText="1" readingOrder="2"/>
    </xf>
    <xf numFmtId="165" fontId="3" fillId="7" borderId="12" xfId="4" applyNumberFormat="1" applyFont="1" applyFill="1" applyBorder="1" applyAlignment="1">
      <alignment horizontal="center" vertical="center" wrapText="1"/>
    </xf>
    <xf numFmtId="165" fontId="3" fillId="7" borderId="12" xfId="5" applyNumberFormat="1" applyFont="1" applyFill="1" applyBorder="1" applyAlignment="1">
      <alignment horizontal="center" vertical="center" wrapText="1" shrinkToFit="1"/>
    </xf>
    <xf numFmtId="171" fontId="3" fillId="7" borderId="12" xfId="5" applyNumberFormat="1" applyFont="1" applyFill="1" applyBorder="1" applyAlignment="1">
      <alignment horizontal="center" vertical="center" wrapText="1" shrinkToFit="1"/>
    </xf>
    <xf numFmtId="1" fontId="3" fillId="7" borderId="12" xfId="4" applyNumberFormat="1" applyFont="1" applyFill="1" applyBorder="1" applyAlignment="1">
      <alignment horizontal="center" vertical="center" wrapText="1" readingOrder="1"/>
    </xf>
    <xf numFmtId="1" fontId="3" fillId="7" borderId="12" xfId="5" applyNumberFormat="1" applyFont="1" applyFill="1" applyBorder="1" applyAlignment="1">
      <alignment horizontal="center" vertical="center" wrapText="1" shrinkToFit="1"/>
    </xf>
    <xf numFmtId="1" fontId="3" fillId="5" borderId="2" xfId="5" applyNumberFormat="1" applyFont="1" applyFill="1" applyBorder="1" applyAlignment="1">
      <alignment horizontal="center" vertical="center" shrinkToFit="1"/>
    </xf>
    <xf numFmtId="1" fontId="3" fillId="5" borderId="12" xfId="5" applyNumberFormat="1" applyFont="1" applyFill="1" applyBorder="1" applyAlignment="1">
      <alignment horizontal="center" vertical="center" shrinkToFit="1"/>
    </xf>
    <xf numFmtId="1" fontId="3" fillId="6" borderId="12" xfId="5" applyNumberFormat="1" applyFont="1" applyFill="1" applyBorder="1" applyAlignment="1">
      <alignment horizontal="center" vertical="center" shrinkToFit="1"/>
    </xf>
    <xf numFmtId="2" fontId="3" fillId="6" borderId="12" xfId="0" applyNumberFormat="1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10" xfId="3" applyFont="1" applyFill="1" applyBorder="1" applyAlignment="1">
      <alignment horizontal="center" vertical="center" readingOrder="1"/>
    </xf>
    <xf numFmtId="0" fontId="10" fillId="2" borderId="13" xfId="2" applyFont="1" applyFill="1" applyBorder="1" applyAlignment="1">
      <alignment horizontal="right" vertical="center" shrinkToFit="1" readingOrder="2"/>
    </xf>
    <xf numFmtId="0" fontId="3" fillId="0" borderId="12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 vertical="top"/>
    </xf>
    <xf numFmtId="165" fontId="3" fillId="5" borderId="12" xfId="4" applyNumberFormat="1" applyFont="1" applyFill="1" applyBorder="1" applyAlignment="1">
      <alignment horizontal="center" vertical="center" wrapText="1"/>
    </xf>
    <xf numFmtId="2" fontId="3" fillId="5" borderId="12" xfId="4" applyNumberFormat="1" applyFont="1" applyFill="1" applyBorder="1" applyAlignment="1">
      <alignment horizontal="center" vertical="center" wrapText="1"/>
    </xf>
    <xf numFmtId="2" fontId="3" fillId="5" borderId="12" xfId="5" applyNumberFormat="1" applyFont="1" applyFill="1" applyBorder="1" applyAlignment="1">
      <alignment horizontal="center" vertical="center" wrapText="1" shrinkToFit="1"/>
    </xf>
    <xf numFmtId="172" fontId="3" fillId="5" borderId="12" xfId="2" applyNumberFormat="1" applyFont="1" applyFill="1" applyBorder="1" applyAlignment="1">
      <alignment horizontal="center" vertical="center" wrapText="1" shrinkToFit="1"/>
    </xf>
    <xf numFmtId="165" fontId="3" fillId="7" borderId="14" xfId="5" applyNumberFormat="1" applyFont="1" applyFill="1" applyBorder="1" applyAlignment="1">
      <alignment horizontal="center" vertical="center" shrinkToFit="1"/>
    </xf>
    <xf numFmtId="49" fontId="3" fillId="6" borderId="13" xfId="4" applyNumberFormat="1" applyFont="1" applyFill="1" applyBorder="1" applyAlignment="1">
      <alignment horizontal="center" vertical="center" readingOrder="2"/>
    </xf>
    <xf numFmtId="49" fontId="3" fillId="7" borderId="13" xfId="4" applyNumberFormat="1" applyFont="1" applyFill="1" applyBorder="1" applyAlignment="1">
      <alignment horizontal="center" vertical="center" readingOrder="2"/>
    </xf>
    <xf numFmtId="165" fontId="3" fillId="6" borderId="14" xfId="5" applyNumberFormat="1" applyFont="1" applyFill="1" applyBorder="1" applyAlignment="1">
      <alignment horizontal="center" vertical="center" shrinkToFit="1"/>
    </xf>
    <xf numFmtId="1" fontId="3" fillId="6" borderId="14" xfId="5" applyNumberFormat="1" applyFont="1" applyFill="1" applyBorder="1" applyAlignment="1">
      <alignment horizontal="center" vertical="center" shrinkToFit="1"/>
    </xf>
    <xf numFmtId="0" fontId="16" fillId="0" borderId="2" xfId="6" applyFont="1" applyFill="1" applyBorder="1" applyAlignment="1">
      <alignment horizontal="center" vertical="center" wrapText="1" readingOrder="2"/>
    </xf>
    <xf numFmtId="0" fontId="16" fillId="0" borderId="2" xfId="6" applyFont="1" applyFill="1" applyBorder="1" applyAlignment="1">
      <alignment horizontal="center" vertical="center" wrapText="1"/>
    </xf>
    <xf numFmtId="0" fontId="12" fillId="0" borderId="14" xfId="3" applyFont="1" applyBorder="1" applyAlignment="1"/>
    <xf numFmtId="0" fontId="6" fillId="4" borderId="8" xfId="2" applyFont="1" applyFill="1" applyBorder="1" applyAlignment="1">
      <alignment horizontal="center" vertical="top"/>
    </xf>
    <xf numFmtId="0" fontId="0" fillId="0" borderId="0" xfId="0" applyFill="1" applyBorder="1"/>
    <xf numFmtId="0" fontId="12" fillId="0" borderId="0" xfId="3" applyFont="1" applyFill="1" applyBorder="1" applyAlignment="1"/>
    <xf numFmtId="0" fontId="3" fillId="0" borderId="0" xfId="2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top"/>
    </xf>
    <xf numFmtId="0" fontId="10" fillId="0" borderId="0" xfId="2" applyFont="1" applyFill="1" applyBorder="1" applyAlignment="1">
      <alignment horizontal="right" vertical="center" shrinkToFit="1" readingOrder="2"/>
    </xf>
    <xf numFmtId="0" fontId="10" fillId="2" borderId="14" xfId="2" applyFont="1" applyFill="1" applyBorder="1" applyAlignment="1">
      <alignment horizontal="left" vertical="center"/>
    </xf>
    <xf numFmtId="0" fontId="9" fillId="2" borderId="12" xfId="2" applyFont="1" applyFill="1" applyBorder="1" applyAlignment="1">
      <alignment horizontal="left" vertical="center" shrinkToFit="1"/>
    </xf>
    <xf numFmtId="49" fontId="18" fillId="7" borderId="12" xfId="2" applyNumberFormat="1" applyFont="1" applyFill="1" applyBorder="1" applyAlignment="1">
      <alignment horizontal="center" vertical="center" wrapText="1" shrinkToFit="1"/>
    </xf>
    <xf numFmtId="0" fontId="18" fillId="7" borderId="12" xfId="7" applyFont="1" applyFill="1" applyBorder="1" applyAlignment="1">
      <alignment horizontal="left" vertical="center" wrapText="1" shrinkToFit="1"/>
    </xf>
    <xf numFmtId="0" fontId="18" fillId="7" borderId="12" xfId="7" applyFont="1" applyFill="1" applyBorder="1" applyAlignment="1">
      <alignment horizontal="right" vertical="center" wrapText="1" shrinkToFit="1" readingOrder="2"/>
    </xf>
    <xf numFmtId="49" fontId="18" fillId="7" borderId="14" xfId="2" applyNumberFormat="1" applyFont="1" applyFill="1" applyBorder="1" applyAlignment="1">
      <alignment horizontal="center" vertical="center" wrapText="1" shrinkToFit="1" readingOrder="2"/>
    </xf>
    <xf numFmtId="49" fontId="18" fillId="6" borderId="12" xfId="2" applyNumberFormat="1" applyFont="1" applyFill="1" applyBorder="1" applyAlignment="1">
      <alignment horizontal="center" vertical="center" wrapText="1" shrinkToFit="1"/>
    </xf>
    <xf numFmtId="0" fontId="18" fillId="6" borderId="12" xfId="7" applyFont="1" applyFill="1" applyBorder="1" applyAlignment="1">
      <alignment horizontal="left" vertical="center" wrapText="1" shrinkToFit="1"/>
    </xf>
    <xf numFmtId="0" fontId="18" fillId="6" borderId="12" xfId="7" applyFont="1" applyFill="1" applyBorder="1" applyAlignment="1">
      <alignment horizontal="right" vertical="center" wrapText="1" shrinkToFit="1" readingOrder="2"/>
    </xf>
    <xf numFmtId="49" fontId="18" fillId="6" borderId="14" xfId="2" applyNumberFormat="1" applyFont="1" applyFill="1" applyBorder="1" applyAlignment="1">
      <alignment horizontal="center" vertical="center" wrapText="1" shrinkToFit="1" readingOrder="2"/>
    </xf>
    <xf numFmtId="0" fontId="19" fillId="4" borderId="12" xfId="2" applyFont="1" applyFill="1" applyBorder="1" applyAlignment="1">
      <alignment horizontal="center" vertical="center" wrapText="1" shrinkToFit="1" readingOrder="2"/>
    </xf>
    <xf numFmtId="0" fontId="19" fillId="4" borderId="14" xfId="2" applyFont="1" applyFill="1" applyBorder="1" applyAlignment="1">
      <alignment horizontal="center" vertical="center" wrapText="1" shrinkToFit="1" readingOrder="2"/>
    </xf>
    <xf numFmtId="0" fontId="0" fillId="8" borderId="0" xfId="0" applyFill="1"/>
    <xf numFmtId="0" fontId="10" fillId="0" borderId="14" xfId="2" applyFont="1" applyFill="1" applyBorder="1" applyAlignment="1">
      <alignment horizontal="right" vertical="center" shrinkToFit="1" readingOrder="2"/>
    </xf>
    <xf numFmtId="0" fontId="0" fillId="8" borderId="0" xfId="0" applyFill="1" applyBorder="1"/>
    <xf numFmtId="0" fontId="10" fillId="3" borderId="14" xfId="2" applyFont="1" applyFill="1" applyBorder="1" applyAlignment="1">
      <alignment horizontal="right" vertical="center" shrinkToFit="1" readingOrder="2"/>
    </xf>
    <xf numFmtId="0" fontId="0" fillId="0" borderId="0" xfId="0" applyFill="1"/>
    <xf numFmtId="0" fontId="3" fillId="0" borderId="12" xfId="2" applyFont="1" applyFill="1" applyBorder="1" applyAlignment="1">
      <alignment vertical="center"/>
    </xf>
    <xf numFmtId="49" fontId="20" fillId="0" borderId="0" xfId="2" applyNumberFormat="1" applyFont="1" applyFill="1" applyBorder="1" applyAlignment="1">
      <alignment horizontal="center" vertical="center" wrapText="1" readingOrder="1"/>
    </xf>
    <xf numFmtId="49" fontId="20" fillId="0" borderId="1" xfId="2" applyNumberFormat="1" applyFont="1" applyFill="1" applyBorder="1" applyAlignment="1">
      <alignment horizontal="center" vertical="center" wrapText="1" readingOrder="1"/>
    </xf>
    <xf numFmtId="0" fontId="3" fillId="3" borderId="0" xfId="2" applyFont="1" applyFill="1" applyAlignment="1">
      <alignment horizontal="center" vertical="center" readingOrder="2"/>
    </xf>
    <xf numFmtId="0" fontId="3" fillId="2" borderId="1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 shrinkToFit="1"/>
    </xf>
    <xf numFmtId="0" fontId="6" fillId="4" borderId="3" xfId="2" applyFont="1" applyFill="1" applyBorder="1" applyAlignment="1">
      <alignment horizontal="center" vertical="center" shrinkToFit="1"/>
    </xf>
    <xf numFmtId="0" fontId="10" fillId="2" borderId="0" xfId="2" applyFont="1" applyFill="1" applyBorder="1" applyAlignment="1">
      <alignment horizontal="left" vertical="center" shrinkToFit="1"/>
    </xf>
    <xf numFmtId="0" fontId="3" fillId="2" borderId="0" xfId="2" applyFont="1" applyFill="1" applyAlignment="1">
      <alignment horizontal="center" vertical="center" shrinkToFit="1" readingOrder="2"/>
    </xf>
    <xf numFmtId="0" fontId="3" fillId="2" borderId="1" xfId="2" applyFont="1" applyFill="1" applyBorder="1" applyAlignment="1">
      <alignment horizontal="center" vertical="top" shrinkToFit="1" readingOrder="1"/>
    </xf>
    <xf numFmtId="0" fontId="6" fillId="4" borderId="6" xfId="2" applyFont="1" applyFill="1" applyBorder="1" applyAlignment="1">
      <alignment horizontal="center" vertical="center" shrinkToFit="1"/>
    </xf>
    <xf numFmtId="0" fontId="6" fillId="4" borderId="8" xfId="2" applyFont="1" applyFill="1" applyBorder="1" applyAlignment="1">
      <alignment horizontal="center" vertical="center" shrinkToFit="1"/>
    </xf>
    <xf numFmtId="0" fontId="6" fillId="4" borderId="4" xfId="2" applyFont="1" applyFill="1" applyBorder="1" applyAlignment="1">
      <alignment horizontal="center" vertical="center" shrinkToFit="1"/>
    </xf>
    <xf numFmtId="0" fontId="10" fillId="2" borderId="0" xfId="2" applyFont="1" applyFill="1" applyBorder="1" applyAlignment="1">
      <alignment horizontal="right" vertical="center" shrinkToFit="1" readingOrder="2"/>
    </xf>
    <xf numFmtId="0" fontId="8" fillId="3" borderId="0" xfId="2" applyFont="1" applyFill="1" applyAlignment="1">
      <alignment horizontal="center" vertical="center" readingOrder="2"/>
    </xf>
    <xf numFmtId="0" fontId="8" fillId="2" borderId="1" xfId="2" applyFont="1" applyFill="1" applyBorder="1" applyAlignment="1">
      <alignment horizontal="center" vertical="top"/>
    </xf>
    <xf numFmtId="0" fontId="6" fillId="4" borderId="2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2" borderId="0" xfId="2" applyFont="1" applyFill="1" applyAlignment="1">
      <alignment horizontal="left" vertical="center" wrapText="1"/>
    </xf>
    <xf numFmtId="0" fontId="10" fillId="2" borderId="0" xfId="2" applyFont="1" applyFill="1" applyAlignment="1">
      <alignment horizontal="right" vertical="center"/>
    </xf>
    <xf numFmtId="0" fontId="3" fillId="3" borderId="0" xfId="2" applyFont="1" applyFill="1" applyAlignment="1">
      <alignment horizontal="center" vertical="top" readingOrder="2"/>
    </xf>
    <xf numFmtId="0" fontId="6" fillId="4" borderId="9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left" vertical="center" shrinkToFit="1"/>
    </xf>
    <xf numFmtId="0" fontId="3" fillId="2" borderId="1" xfId="2" applyFont="1" applyFill="1" applyBorder="1" applyAlignment="1">
      <alignment horizontal="center" vertical="top"/>
    </xf>
    <xf numFmtId="0" fontId="6" fillId="4" borderId="12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top" wrapText="1" readingOrder="1"/>
    </xf>
    <xf numFmtId="0" fontId="6" fillId="4" borderId="12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Border="1" applyAlignment="1">
      <alignment horizontal="center" vertical="top"/>
    </xf>
    <xf numFmtId="0" fontId="6" fillId="4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right" vertical="center" shrinkToFit="1" readingOrder="2"/>
    </xf>
    <xf numFmtId="0" fontId="6" fillId="4" borderId="3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top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top" wrapText="1"/>
    </xf>
    <xf numFmtId="0" fontId="3" fillId="3" borderId="12" xfId="4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11" xfId="2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 readingOrder="1"/>
    </xf>
    <xf numFmtId="0" fontId="6" fillId="4" borderId="3" xfId="3" applyFont="1" applyFill="1" applyBorder="1" applyAlignment="1">
      <alignment horizontal="center" vertical="center" readingOrder="1"/>
    </xf>
    <xf numFmtId="167" fontId="3" fillId="5" borderId="12" xfId="5" applyNumberFormat="1" applyFont="1" applyFill="1" applyBorder="1" applyAlignment="1">
      <alignment horizontal="center" vertical="center" shrinkToFit="1"/>
    </xf>
    <xf numFmtId="167" fontId="3" fillId="6" borderId="12" xfId="5" applyNumberFormat="1" applyFont="1" applyFill="1" applyBorder="1" applyAlignment="1">
      <alignment horizontal="center" vertical="center" shrinkToFit="1"/>
    </xf>
    <xf numFmtId="0" fontId="10" fillId="2" borderId="5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right" vertical="center" readingOrder="2"/>
    </xf>
    <xf numFmtId="0" fontId="6" fillId="4" borderId="7" xfId="3" applyFont="1" applyFill="1" applyBorder="1" applyAlignment="1">
      <alignment horizontal="center" vertical="center" readingOrder="1"/>
    </xf>
    <xf numFmtId="0" fontId="6" fillId="4" borderId="11" xfId="3" applyFont="1" applyFill="1" applyBorder="1" applyAlignment="1">
      <alignment horizontal="center" vertical="center" readingOrder="1"/>
    </xf>
    <xf numFmtId="0" fontId="6" fillId="4" borderId="8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3" fillId="3" borderId="14" xfId="4" applyFont="1" applyFill="1" applyBorder="1" applyAlignment="1">
      <alignment horizontal="center" vertical="center"/>
    </xf>
    <xf numFmtId="0" fontId="3" fillId="3" borderId="15" xfId="4" applyFont="1" applyFill="1" applyBorder="1" applyAlignment="1">
      <alignment horizontal="center" vertical="center"/>
    </xf>
    <xf numFmtId="0" fontId="3" fillId="3" borderId="13" xfId="4" applyFont="1" applyFill="1" applyBorder="1" applyAlignment="1">
      <alignment horizontal="center" vertical="center"/>
    </xf>
    <xf numFmtId="0" fontId="6" fillId="4" borderId="6" xfId="3" applyFont="1" applyFill="1" applyBorder="1" applyAlignment="1">
      <alignment horizontal="center" vertical="center" readingOrder="1"/>
    </xf>
    <xf numFmtId="0" fontId="6" fillId="4" borderId="9" xfId="3" applyFont="1" applyFill="1" applyBorder="1" applyAlignment="1">
      <alignment horizontal="center" vertical="center" readingOrder="1"/>
    </xf>
    <xf numFmtId="166" fontId="3" fillId="5" borderId="6" xfId="4" applyNumberFormat="1" applyFont="1" applyFill="1" applyBorder="1" applyAlignment="1">
      <alignment horizontal="center" vertical="center" readingOrder="1"/>
    </xf>
    <xf numFmtId="166" fontId="3" fillId="5" borderId="9" xfId="4" applyNumberFormat="1" applyFont="1" applyFill="1" applyBorder="1" applyAlignment="1">
      <alignment horizontal="center" vertical="center" readingOrder="1"/>
    </xf>
    <xf numFmtId="167" fontId="3" fillId="5" borderId="6" xfId="5" applyNumberFormat="1" applyFont="1" applyFill="1" applyBorder="1" applyAlignment="1">
      <alignment horizontal="center" vertical="center" shrinkToFit="1"/>
    </xf>
    <xf numFmtId="167" fontId="3" fillId="5" borderId="9" xfId="5" applyNumberFormat="1" applyFont="1" applyFill="1" applyBorder="1" applyAlignment="1">
      <alignment horizontal="center" vertical="center" shrinkToFit="1"/>
    </xf>
    <xf numFmtId="167" fontId="3" fillId="5" borderId="8" xfId="5" applyNumberFormat="1" applyFont="1" applyFill="1" applyBorder="1" applyAlignment="1">
      <alignment horizontal="center" vertical="center" shrinkToFit="1"/>
    </xf>
    <xf numFmtId="167" fontId="3" fillId="5" borderId="0" xfId="5" applyNumberFormat="1" applyFont="1" applyFill="1" applyBorder="1" applyAlignment="1">
      <alignment horizontal="center" vertical="center" shrinkToFit="1"/>
    </xf>
    <xf numFmtId="0" fontId="10" fillId="2" borderId="0" xfId="2" applyFont="1" applyFill="1" applyBorder="1" applyAlignment="1">
      <alignment horizontal="center" vertical="center" shrinkToFit="1" readingOrder="2"/>
    </xf>
    <xf numFmtId="0" fontId="10" fillId="2" borderId="0" xfId="2" applyFont="1" applyFill="1" applyBorder="1" applyAlignment="1">
      <alignment horizontal="center" vertical="center" shrinkToFit="1"/>
    </xf>
    <xf numFmtId="0" fontId="6" fillId="4" borderId="8" xfId="3" applyFont="1" applyFill="1" applyBorder="1" applyAlignment="1">
      <alignment horizontal="center" vertical="center" readingOrder="1"/>
    </xf>
    <xf numFmtId="0" fontId="6" fillId="4" borderId="10" xfId="3" applyFont="1" applyFill="1" applyBorder="1" applyAlignment="1">
      <alignment horizontal="center" vertical="center" readingOrder="1"/>
    </xf>
    <xf numFmtId="0" fontId="6" fillId="4" borderId="10" xfId="2" applyFont="1" applyFill="1" applyBorder="1" applyAlignment="1">
      <alignment horizontal="center" vertical="center"/>
    </xf>
    <xf numFmtId="165" fontId="3" fillId="5" borderId="12" xfId="4" applyNumberFormat="1" applyFont="1" applyFill="1" applyBorder="1" applyAlignment="1">
      <alignment horizontal="center" vertical="center" readingOrder="1"/>
    </xf>
    <xf numFmtId="165" fontId="3" fillId="5" borderId="12" xfId="5" applyNumberFormat="1" applyFont="1" applyFill="1" applyBorder="1" applyAlignment="1">
      <alignment horizontal="center" vertical="center" shrinkToFit="1"/>
    </xf>
    <xf numFmtId="0" fontId="3" fillId="0" borderId="12" xfId="4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 readingOrder="1"/>
    </xf>
    <xf numFmtId="0" fontId="6" fillId="4" borderId="2" xfId="3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left" vertical="center" shrinkToFit="1"/>
    </xf>
    <xf numFmtId="0" fontId="10" fillId="2" borderId="15" xfId="2" applyFont="1" applyFill="1" applyBorder="1" applyAlignment="1">
      <alignment horizontal="left" vertical="center" shrinkToFit="1"/>
    </xf>
    <xf numFmtId="0" fontId="10" fillId="3" borderId="14" xfId="2" applyFont="1" applyFill="1" applyBorder="1" applyAlignment="1">
      <alignment horizontal="right" vertical="center" shrinkToFit="1" readingOrder="2"/>
    </xf>
    <xf numFmtId="0" fontId="10" fillId="3" borderId="15" xfId="2" applyFont="1" applyFill="1" applyBorder="1" applyAlignment="1">
      <alignment horizontal="right" vertical="center" shrinkToFit="1" readingOrder="2"/>
    </xf>
    <xf numFmtId="0" fontId="10" fillId="3" borderId="13" xfId="2" applyFont="1" applyFill="1" applyBorder="1" applyAlignment="1">
      <alignment horizontal="right" vertical="center" shrinkToFit="1" readingOrder="2"/>
    </xf>
    <xf numFmtId="0" fontId="3" fillId="0" borderId="14" xfId="4" applyFont="1" applyFill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3" fillId="0" borderId="14" xfId="4" applyFont="1" applyFill="1" applyBorder="1" applyAlignment="1">
      <alignment horizontal="center" vertical="top" shrinkToFit="1"/>
    </xf>
    <xf numFmtId="0" fontId="0" fillId="0" borderId="15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167" fontId="3" fillId="5" borderId="12" xfId="4" applyNumberFormat="1" applyFont="1" applyFill="1" applyBorder="1" applyAlignment="1">
      <alignment horizontal="center" vertical="center" wrapText="1" readingOrder="1"/>
    </xf>
    <xf numFmtId="167" fontId="3" fillId="5" borderId="12" xfId="5" applyNumberFormat="1" applyFont="1" applyFill="1" applyBorder="1" applyAlignment="1">
      <alignment horizontal="center" vertical="center" wrapText="1" shrinkToFit="1"/>
    </xf>
    <xf numFmtId="0" fontId="10" fillId="2" borderId="13" xfId="2" applyFont="1" applyFill="1" applyBorder="1" applyAlignment="1">
      <alignment horizontal="left" vertical="center" shrinkToFit="1"/>
    </xf>
    <xf numFmtId="167" fontId="3" fillId="7" borderId="12" xfId="4" applyNumberFormat="1" applyFont="1" applyFill="1" applyBorder="1" applyAlignment="1">
      <alignment horizontal="center" vertical="center" wrapText="1" readingOrder="1"/>
    </xf>
    <xf numFmtId="167" fontId="3" fillId="7" borderId="2" xfId="5" applyNumberFormat="1" applyFont="1" applyFill="1" applyBorder="1" applyAlignment="1">
      <alignment horizontal="center" vertical="center" wrapText="1" shrinkToFit="1"/>
    </xf>
    <xf numFmtId="167" fontId="3" fillId="7" borderId="3" xfId="5" applyNumberFormat="1" applyFont="1" applyFill="1" applyBorder="1" applyAlignment="1">
      <alignment horizontal="center" vertical="center" wrapText="1" shrinkToFit="1"/>
    </xf>
    <xf numFmtId="166" fontId="3" fillId="5" borderId="12" xfId="5" applyNumberFormat="1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right" vertical="center" shrinkToFit="1" readingOrder="2"/>
    </xf>
    <xf numFmtId="0" fontId="9" fillId="0" borderId="12" xfId="2" applyFont="1" applyFill="1" applyBorder="1" applyAlignment="1">
      <alignment horizontal="left" vertical="center" shrinkToFit="1"/>
    </xf>
    <xf numFmtId="0" fontId="9" fillId="2" borderId="14" xfId="2" applyFont="1" applyFill="1" applyBorder="1" applyAlignment="1">
      <alignment horizontal="right" vertical="center" shrinkToFit="1" readingOrder="2"/>
    </xf>
    <xf numFmtId="0" fontId="9" fillId="2" borderId="15" xfId="2" applyFont="1" applyFill="1" applyBorder="1" applyAlignment="1">
      <alignment horizontal="right" vertical="center" shrinkToFit="1" readingOrder="2"/>
    </xf>
    <xf numFmtId="0" fontId="9" fillId="2" borderId="13" xfId="2" applyFont="1" applyFill="1" applyBorder="1" applyAlignment="1">
      <alignment horizontal="right" vertical="center" shrinkToFit="1" readingOrder="2"/>
    </xf>
    <xf numFmtId="0" fontId="12" fillId="0" borderId="12" xfId="4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left" vertical="center" shrinkToFit="1"/>
    </xf>
    <xf numFmtId="0" fontId="10" fillId="2" borderId="11" xfId="2" applyFont="1" applyFill="1" applyBorder="1" applyAlignment="1">
      <alignment horizontal="left" vertical="center" shrinkToFit="1"/>
    </xf>
    <xf numFmtId="0" fontId="10" fillId="2" borderId="7" xfId="2" applyFont="1" applyFill="1" applyBorder="1" applyAlignment="1">
      <alignment horizontal="right" vertical="center" shrinkToFit="1" readingOrder="2"/>
    </xf>
    <xf numFmtId="0" fontId="10" fillId="2" borderId="1" xfId="2" applyFont="1" applyFill="1" applyBorder="1" applyAlignment="1">
      <alignment horizontal="right" vertical="center" shrinkToFit="1" readingOrder="2"/>
    </xf>
    <xf numFmtId="0" fontId="10" fillId="2" borderId="11" xfId="2" applyFont="1" applyFill="1" applyBorder="1" applyAlignment="1">
      <alignment horizontal="right" vertical="center" shrinkToFit="1" readingOrder="2"/>
    </xf>
    <xf numFmtId="0" fontId="6" fillId="4" borderId="4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left" vertical="center" shrinkToFit="1"/>
    </xf>
    <xf numFmtId="0" fontId="6" fillId="4" borderId="2" xfId="3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left" vertical="center" shrinkToFit="1"/>
    </xf>
    <xf numFmtId="0" fontId="10" fillId="2" borderId="14" xfId="2" applyFont="1" applyFill="1" applyBorder="1" applyAlignment="1">
      <alignment horizontal="right" vertical="center" shrinkToFit="1" readingOrder="2"/>
    </xf>
    <xf numFmtId="0" fontId="10" fillId="2" borderId="15" xfId="2" applyFont="1" applyFill="1" applyBorder="1" applyAlignment="1">
      <alignment horizontal="right" vertical="center" shrinkToFit="1" readingOrder="2"/>
    </xf>
    <xf numFmtId="0" fontId="10" fillId="2" borderId="13" xfId="2" applyFont="1" applyFill="1" applyBorder="1" applyAlignment="1">
      <alignment horizontal="right" vertical="center" shrinkToFit="1" readingOrder="2"/>
    </xf>
    <xf numFmtId="0" fontId="10" fillId="2" borderId="8" xfId="2" applyFont="1" applyFill="1" applyBorder="1" applyAlignment="1">
      <alignment horizontal="left" vertical="center" shrinkToFit="1"/>
    </xf>
    <xf numFmtId="0" fontId="3" fillId="0" borderId="12" xfId="4" applyFont="1" applyFill="1" applyBorder="1" applyAlignment="1">
      <alignment horizontal="center" vertical="center" wrapText="1"/>
    </xf>
  </cellXfs>
  <cellStyles count="8">
    <cellStyle name="Comma" xfId="1" builtinId="3"/>
    <cellStyle name="Comma 2" xfId="5"/>
    <cellStyle name="Hyperlink" xfId="7" builtinId="8"/>
    <cellStyle name="Normal" xfId="0" builtinId="0"/>
    <cellStyle name="Normal 2 2" xfId="2"/>
    <cellStyle name="Normal 3" xfId="3"/>
    <cellStyle name="Normal_ورقة1" xfId="4"/>
    <cellStyle name="عادي 2" xfId="6"/>
  </cellStyles>
  <dxfs count="0"/>
  <tableStyles count="0" defaultTableStyle="TableStyleMedium2" defaultPivotStyle="PivotStyleLight16"/>
  <colors>
    <mruColors>
      <color rgb="FFBBBCDE"/>
      <color rgb="FF8689C3"/>
      <color rgb="FF001489"/>
      <color rgb="FFCC0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5937250</xdr:colOff>
      <xdr:row>0</xdr:row>
      <xdr:rowOff>168273</xdr:rowOff>
    </xdr:from>
    <xdr:to>
      <xdr:col>3</xdr:col>
      <xdr:colOff>631032</xdr:colOff>
      <xdr:row>1</xdr:row>
      <xdr:rowOff>904875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2F2FA5B-4781-41F9-8E17-C26FCE523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61000" y="168273"/>
          <a:ext cx="3028157" cy="1149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BCDE"/>
  </sheetPr>
  <dimension ref="A1:D35"/>
  <sheetViews>
    <sheetView tabSelected="1" view="pageBreakPreview" zoomScale="50" zoomScaleNormal="70" zoomScaleSheetLayoutView="50" workbookViewId="0">
      <selection activeCell="B8" sqref="B8"/>
    </sheetView>
  </sheetViews>
  <sheetFormatPr defaultRowHeight="14.4" x14ac:dyDescent="0.3"/>
  <cols>
    <col min="1" max="1" width="17.109375" customWidth="1"/>
    <col min="2" max="2" width="143.33203125" customWidth="1"/>
    <col min="3" max="3" width="109.33203125" customWidth="1"/>
    <col min="4" max="4" width="11.77734375" customWidth="1"/>
  </cols>
  <sheetData>
    <row r="1" spans="1:4" ht="32.25" customHeight="1" x14ac:dyDescent="0.3">
      <c r="A1" s="263" t="s">
        <v>401</v>
      </c>
      <c r="B1" s="263"/>
      <c r="C1" s="263"/>
      <c r="D1" s="263"/>
    </row>
    <row r="2" spans="1:4" ht="97.5" customHeight="1" x14ac:dyDescent="0.3">
      <c r="A2" s="264"/>
      <c r="B2" s="264"/>
      <c r="C2" s="264"/>
      <c r="D2" s="264"/>
    </row>
    <row r="3" spans="1:4" ht="99.9" customHeight="1" x14ac:dyDescent="0.3">
      <c r="A3" s="255" t="s">
        <v>359</v>
      </c>
      <c r="B3" s="255" t="s">
        <v>360</v>
      </c>
      <c r="C3" s="255" t="s">
        <v>361</v>
      </c>
      <c r="D3" s="256" t="s">
        <v>362</v>
      </c>
    </row>
    <row r="4" spans="1:4" ht="99.9" customHeight="1" x14ac:dyDescent="0.3">
      <c r="A4" s="247" t="s">
        <v>363</v>
      </c>
      <c r="B4" s="248" t="s">
        <v>384</v>
      </c>
      <c r="C4" s="249" t="s">
        <v>383</v>
      </c>
      <c r="D4" s="250" t="s">
        <v>363</v>
      </c>
    </row>
    <row r="5" spans="1:4" ht="99.9" customHeight="1" x14ac:dyDescent="0.3">
      <c r="A5" s="251" t="s">
        <v>367</v>
      </c>
      <c r="B5" s="252" t="s">
        <v>379</v>
      </c>
      <c r="C5" s="253" t="s">
        <v>324</v>
      </c>
      <c r="D5" s="254" t="s">
        <v>364</v>
      </c>
    </row>
    <row r="6" spans="1:4" ht="99.9" customHeight="1" x14ac:dyDescent="0.3">
      <c r="A6" s="247" t="s">
        <v>368</v>
      </c>
      <c r="B6" s="248" t="s">
        <v>385</v>
      </c>
      <c r="C6" s="249" t="s">
        <v>382</v>
      </c>
      <c r="D6" s="250" t="s">
        <v>365</v>
      </c>
    </row>
    <row r="7" spans="1:4" ht="99.9" customHeight="1" x14ac:dyDescent="0.3">
      <c r="A7" s="251" t="s">
        <v>369</v>
      </c>
      <c r="B7" s="252" t="s">
        <v>387</v>
      </c>
      <c r="C7" s="253" t="s">
        <v>386</v>
      </c>
      <c r="D7" s="254" t="s">
        <v>366</v>
      </c>
    </row>
    <row r="8" spans="1:4" ht="99.9" customHeight="1" x14ac:dyDescent="0.3">
      <c r="A8" s="247" t="s">
        <v>364</v>
      </c>
      <c r="B8" s="248" t="s">
        <v>389</v>
      </c>
      <c r="C8" s="249" t="s">
        <v>388</v>
      </c>
      <c r="D8" s="250" t="s">
        <v>367</v>
      </c>
    </row>
    <row r="9" spans="1:4" ht="99.9" customHeight="1" x14ac:dyDescent="0.3">
      <c r="A9" s="251" t="s">
        <v>370</v>
      </c>
      <c r="B9" s="252" t="s">
        <v>319</v>
      </c>
      <c r="C9" s="253" t="s">
        <v>321</v>
      </c>
      <c r="D9" s="254" t="s">
        <v>370</v>
      </c>
    </row>
    <row r="10" spans="1:4" ht="99.9" customHeight="1" x14ac:dyDescent="0.3">
      <c r="A10" s="247" t="s">
        <v>371</v>
      </c>
      <c r="B10" s="248" t="s">
        <v>318</v>
      </c>
      <c r="C10" s="249" t="s">
        <v>317</v>
      </c>
      <c r="D10" s="250" t="s">
        <v>390</v>
      </c>
    </row>
    <row r="11" spans="1:4" ht="99.9" customHeight="1" x14ac:dyDescent="0.3">
      <c r="A11" s="251" t="s">
        <v>372</v>
      </c>
      <c r="B11" s="252" t="s">
        <v>327</v>
      </c>
      <c r="C11" s="253" t="s">
        <v>326</v>
      </c>
      <c r="D11" s="254" t="s">
        <v>391</v>
      </c>
    </row>
    <row r="12" spans="1:4" ht="99.9" customHeight="1" x14ac:dyDescent="0.3">
      <c r="A12" s="247" t="s">
        <v>373</v>
      </c>
      <c r="B12" s="248" t="s">
        <v>403</v>
      </c>
      <c r="C12" s="249" t="s">
        <v>402</v>
      </c>
      <c r="D12" s="250" t="s">
        <v>392</v>
      </c>
    </row>
    <row r="13" spans="1:4" ht="99.9" customHeight="1" x14ac:dyDescent="0.3">
      <c r="A13" s="251" t="s">
        <v>374</v>
      </c>
      <c r="B13" s="252" t="s">
        <v>405</v>
      </c>
      <c r="C13" s="253" t="s">
        <v>404</v>
      </c>
      <c r="D13" s="254" t="s">
        <v>393</v>
      </c>
    </row>
    <row r="14" spans="1:4" ht="99.9" customHeight="1" x14ac:dyDescent="0.3">
      <c r="A14" s="247" t="s">
        <v>375</v>
      </c>
      <c r="B14" s="248" t="s">
        <v>407</v>
      </c>
      <c r="C14" s="249" t="s">
        <v>406</v>
      </c>
      <c r="D14" s="250" t="s">
        <v>394</v>
      </c>
    </row>
    <row r="15" spans="1:4" ht="99.9" customHeight="1" x14ac:dyDescent="0.3">
      <c r="A15" s="251" t="s">
        <v>376</v>
      </c>
      <c r="B15" s="252" t="s">
        <v>408</v>
      </c>
      <c r="C15" s="253" t="s">
        <v>409</v>
      </c>
      <c r="D15" s="254" t="s">
        <v>395</v>
      </c>
    </row>
    <row r="16" spans="1:4" ht="99.9" customHeight="1" x14ac:dyDescent="0.3">
      <c r="A16" s="247" t="s">
        <v>377</v>
      </c>
      <c r="B16" s="248" t="s">
        <v>329</v>
      </c>
      <c r="C16" s="249" t="s">
        <v>330</v>
      </c>
      <c r="D16" s="250" t="s">
        <v>396</v>
      </c>
    </row>
    <row r="17" spans="1:4" ht="99.9" customHeight="1" x14ac:dyDescent="0.3">
      <c r="A17" s="251" t="s">
        <v>378</v>
      </c>
      <c r="B17" s="252" t="s">
        <v>410</v>
      </c>
      <c r="C17" s="253" t="s">
        <v>411</v>
      </c>
      <c r="D17" s="254" t="s">
        <v>397</v>
      </c>
    </row>
    <row r="18" spans="1:4" ht="99.9" customHeight="1" x14ac:dyDescent="0.3">
      <c r="A18" s="247" t="s">
        <v>365</v>
      </c>
      <c r="B18" s="248" t="s">
        <v>412</v>
      </c>
      <c r="C18" s="249" t="s">
        <v>331</v>
      </c>
      <c r="D18" s="250" t="s">
        <v>368</v>
      </c>
    </row>
    <row r="19" spans="1:4" ht="99.9" customHeight="1" x14ac:dyDescent="0.3">
      <c r="A19" s="251" t="s">
        <v>390</v>
      </c>
      <c r="B19" s="252" t="s">
        <v>415</v>
      </c>
      <c r="C19" s="253" t="s">
        <v>413</v>
      </c>
      <c r="D19" s="254" t="s">
        <v>371</v>
      </c>
    </row>
    <row r="20" spans="1:4" ht="99.9" customHeight="1" x14ac:dyDescent="0.3">
      <c r="A20" s="247" t="s">
        <v>398</v>
      </c>
      <c r="B20" s="248" t="s">
        <v>416</v>
      </c>
      <c r="C20" s="249" t="s">
        <v>334</v>
      </c>
      <c r="D20" s="250" t="s">
        <v>398</v>
      </c>
    </row>
    <row r="21" spans="1:4" ht="99.9" customHeight="1" x14ac:dyDescent="0.3">
      <c r="A21" s="251" t="s">
        <v>400</v>
      </c>
      <c r="B21" s="252" t="s">
        <v>417</v>
      </c>
      <c r="C21" s="253" t="s">
        <v>358</v>
      </c>
      <c r="D21" s="254" t="s">
        <v>399</v>
      </c>
    </row>
    <row r="22" spans="1:4" ht="99.9" customHeight="1" x14ac:dyDescent="0.3">
      <c r="A22" s="247" t="s">
        <v>366</v>
      </c>
      <c r="B22" s="248" t="s">
        <v>426</v>
      </c>
      <c r="C22" s="249" t="s">
        <v>174</v>
      </c>
      <c r="D22" s="250" t="s">
        <v>369</v>
      </c>
    </row>
    <row r="23" spans="1:4" ht="99.9" customHeight="1" x14ac:dyDescent="0.3">
      <c r="A23" s="251" t="s">
        <v>391</v>
      </c>
      <c r="B23" s="252" t="s">
        <v>424</v>
      </c>
      <c r="C23" s="253" t="s">
        <v>423</v>
      </c>
      <c r="D23" s="254" t="s">
        <v>372</v>
      </c>
    </row>
    <row r="24" spans="1:4" ht="99.9" customHeight="1" x14ac:dyDescent="0.3">
      <c r="A24" s="247" t="s">
        <v>399</v>
      </c>
      <c r="B24" s="248" t="s">
        <v>475</v>
      </c>
      <c r="C24" s="249" t="s">
        <v>474</v>
      </c>
      <c r="D24" s="250" t="s">
        <v>400</v>
      </c>
    </row>
    <row r="25" spans="1:4" ht="99.9" customHeight="1" x14ac:dyDescent="0.3">
      <c r="A25" s="251" t="s">
        <v>418</v>
      </c>
      <c r="B25" s="252" t="s">
        <v>471</v>
      </c>
      <c r="C25" s="253" t="s">
        <v>470</v>
      </c>
      <c r="D25" s="254" t="s">
        <v>418</v>
      </c>
    </row>
    <row r="26" spans="1:4" ht="99.9" customHeight="1" x14ac:dyDescent="0.3">
      <c r="A26" s="247" t="s">
        <v>421</v>
      </c>
      <c r="B26" s="248" t="s">
        <v>429</v>
      </c>
      <c r="C26" s="249" t="s">
        <v>469</v>
      </c>
      <c r="D26" s="250" t="s">
        <v>419</v>
      </c>
    </row>
    <row r="27" spans="1:4" ht="99.9" customHeight="1" x14ac:dyDescent="0.3">
      <c r="A27" s="251" t="s">
        <v>422</v>
      </c>
      <c r="B27" s="252" t="s">
        <v>473</v>
      </c>
      <c r="C27" s="253" t="s">
        <v>472</v>
      </c>
      <c r="D27" s="254" t="s">
        <v>420</v>
      </c>
    </row>
    <row r="28" spans="1:4" ht="99.9" customHeight="1" x14ac:dyDescent="0.3">
      <c r="A28" s="247" t="s">
        <v>439</v>
      </c>
      <c r="B28" s="248" t="s">
        <v>437</v>
      </c>
      <c r="C28" s="249" t="s">
        <v>438</v>
      </c>
      <c r="D28" s="250" t="s">
        <v>432</v>
      </c>
    </row>
    <row r="29" spans="1:4" ht="99.9" customHeight="1" x14ac:dyDescent="0.3">
      <c r="A29" s="251" t="s">
        <v>392</v>
      </c>
      <c r="B29" s="252" t="s">
        <v>445</v>
      </c>
      <c r="C29" s="253" t="s">
        <v>444</v>
      </c>
      <c r="D29" s="254" t="s">
        <v>373</v>
      </c>
    </row>
    <row r="30" spans="1:4" ht="99.9" customHeight="1" x14ac:dyDescent="0.3">
      <c r="A30" s="247" t="s">
        <v>440</v>
      </c>
      <c r="B30" s="248" t="s">
        <v>447</v>
      </c>
      <c r="C30" s="249" t="s">
        <v>446</v>
      </c>
      <c r="D30" s="250" t="s">
        <v>433</v>
      </c>
    </row>
    <row r="31" spans="1:4" ht="99.9" customHeight="1" x14ac:dyDescent="0.3">
      <c r="A31" s="251" t="s">
        <v>393</v>
      </c>
      <c r="B31" s="252" t="s">
        <v>450</v>
      </c>
      <c r="C31" s="253" t="s">
        <v>448</v>
      </c>
      <c r="D31" s="254" t="s">
        <v>374</v>
      </c>
    </row>
    <row r="32" spans="1:4" ht="99.9" customHeight="1" x14ac:dyDescent="0.3">
      <c r="A32" s="247" t="s">
        <v>441</v>
      </c>
      <c r="B32" s="248" t="s">
        <v>452</v>
      </c>
      <c r="C32" s="249" t="s">
        <v>451</v>
      </c>
      <c r="D32" s="250" t="s">
        <v>434</v>
      </c>
    </row>
    <row r="33" spans="1:4" ht="99.9" customHeight="1" x14ac:dyDescent="0.3">
      <c r="A33" s="251" t="s">
        <v>394</v>
      </c>
      <c r="B33" s="252" t="s">
        <v>343</v>
      </c>
      <c r="C33" s="253" t="s">
        <v>344</v>
      </c>
      <c r="D33" s="254" t="s">
        <v>375</v>
      </c>
    </row>
    <row r="34" spans="1:4" ht="99.9" customHeight="1" x14ac:dyDescent="0.3">
      <c r="A34" s="247" t="s">
        <v>442</v>
      </c>
      <c r="B34" s="248" t="s">
        <v>454</v>
      </c>
      <c r="C34" s="249" t="s">
        <v>453</v>
      </c>
      <c r="D34" s="250" t="s">
        <v>435</v>
      </c>
    </row>
    <row r="35" spans="1:4" ht="99.9" customHeight="1" x14ac:dyDescent="0.3">
      <c r="A35" s="251" t="s">
        <v>443</v>
      </c>
      <c r="B35" s="252" t="s">
        <v>339</v>
      </c>
      <c r="C35" s="253" t="s">
        <v>455</v>
      </c>
      <c r="D35" s="254" t="s">
        <v>436</v>
      </c>
    </row>
  </sheetData>
  <mergeCells count="1">
    <mergeCell ref="A1:D2"/>
  </mergeCells>
  <hyperlinks>
    <hyperlink ref="C5" location="'(1.2)'!A1" display="التوزيع النسبي للسكان السعوديين حسب الجنس والمنطقة الإدارية, 2017"/>
    <hyperlink ref="C6" location="'(1.3)'!A1" display="التوزيع النسبي للسكان السعوديين (15 سنة فأكثر) حسب الجنس والحالة الزواجية,2017 "/>
    <hyperlink ref="C7" location="'(1.4)'!A1" display="متوسط العمر عند الزواج الأول للسكان السعوديين (15 سنة فأكثر) حسب الجنس,2017"/>
    <hyperlink ref="B8:C8" location="'(2.1)'!A1" display="Illiteracy And LiteracyRates for the Saudi Population ( 10 years and over ) by Sex,2017"/>
    <hyperlink ref="C4" location="'(1.1) '!A1" display=" التوزيع النسبي للسكان السعوديين حسب الجنس وفئات العمر,2017   "/>
    <hyperlink ref="B4" location="'(1.1) '!A1" display=" Percentage Distribution of Saudis' Population by Sex and Age Groups,2017"/>
    <hyperlink ref="B5" location="'(1.2)'!A1" display=" Percentage Distribution of Saudis' Population by Sex and Administrative Area,2017"/>
    <hyperlink ref="B6" location="'(1.3)'!A1" display="Percentage Distribution of Saudis' Population ( 15 years and over ) by Sex and Marital Status,2017"/>
    <hyperlink ref="B7" location="'(1.4)'!A1" display=" Mean Age at First Marriage for Saudis' Population ( 15 years and over ) by Sex,2017"/>
    <hyperlink ref="B9:C9" location="'(2.2)'!A1" display="Percentage Distribution of Saudis' Population ( 10 years and over ) by Sex and Educational Status,2017"/>
    <hyperlink ref="B10:C10" location="'(2.3) '!A1" display="Percentage Distribution of Saudis' Population ( 3-30 years ) Enrolled in Education, by Sex and Educational Level,2017"/>
    <hyperlink ref="B11:C11" location="'(2.4)'!A1" display="Percentage Distribution of New Saudis' Students in Higher Education (18 Years and Over), by Sex and Educational Level,2017"/>
    <hyperlink ref="B12:C12" location="'(2.5)'!A1" display="Percentage Distribution of Saudis' Students Enrolled in Higher Education (18 Years and Over), by Sex and Educational Level,2017"/>
    <hyperlink ref="B13:C13" location="'(2.6)'!A1" display="Percentage Distribution of Saudis' Students Who Graduated in the Previous Year from Higher Education (18 Years and Over), by Sex and Educational Level,2017"/>
    <hyperlink ref="B14:C14" location="'(2.7)'!A1" display="Percentage Distribution of New Saudis' Students Who are Sent Abroad to Complete Higher Education (18 Years and Over), by Sex and Educational Level,2017"/>
    <hyperlink ref="B15:C15" location="'(2.8)'!A1" display="Percentage Distribution of Saudis' Students Who Enrolled and Sent Abroad to Complete Higher Education (18 Years and Over), by Sex and Educational Level,2017"/>
    <hyperlink ref="B16:C16" location="'(2.9)'!A1" display="Percentage Distribution of Graduated Saudis' Students from Abroad to Complete Higher Education (18 Years and Over), by Sex and Educational Level,2017"/>
    <hyperlink ref="B17:C17" location="'(2.10)'!A1" display="Percentage Distribution of Saudis' Faculty Members, by Sex and Scientific Qualification,2017"/>
    <hyperlink ref="B18:C18" location="'(3.1)'!A1" display="Fertility rates for Saudi women, 2017"/>
    <hyperlink ref="B19:C19" location="'(3.2)'!A1" display="Percent of Saudis Population Covered by Health Insured by Sex,2017 "/>
    <hyperlink ref="B20:C20" location="'(3.3)'!A1" display="Percent of Saudis Population with Special Needs by Sex,2017 "/>
    <hyperlink ref="B21:C21" location="'(3.5)'!A1" display="Percentage Distribution of Saudis' Workers in the Health Field (15 Years and Over) by Main Occupation and Sex,2017"/>
    <hyperlink ref="B22:C22" location="'(4.1)'!A1" display="Percentage Distribution for Saudis Labor Force (15 years and Over) by Sex,2017"/>
    <hyperlink ref="B23:C23" location="'(4.2)'!A1" display="Unemployment Rate for Saudi Population (15 Years and Over), by Sex,2017"/>
    <hyperlink ref="B28:C28" location="'(5.1)'!A1" display="Percentage of Seats Held by Women in The Shura Council and Municipal Councils"/>
    <hyperlink ref="B29:C29" location="'(5.2)'!A1" display=" Percentage Distribution of Saudi Employees by Administrative Positions and Sex  in Government Sector, 2018"/>
    <hyperlink ref="B30:C30" location="'(6.1)'!A1" display=" Percentage Distribution of Saudis' Individuals Using ICT by Sex, 2017"/>
    <hyperlink ref="B31:C31" location="'(6.2)'!A1" display="Percentage Distribution of Saudis' Individuals Using Internet by Sex and Place of Use, 2017"/>
    <hyperlink ref="B32:C32" location="'(7.1)'!A1" display=" Percentage Distribution of Saudis' Individuals Due to Status of Exercise and Sex, 2017"/>
    <hyperlink ref="B33:C33" location="'(7.2)'!A1" display=" Percentage Distribution of Saudis' Individuals Due to Status of Exercise by Educational Status and Sex , 2017"/>
    <hyperlink ref="B34:C34" location="'(7.3)'!A1" display=" Percentage Distribution of Saudis' Individuals Due to Status of Exercise by Marital Status and Sex, 2017"/>
    <hyperlink ref="B35:C35" location="'(7.4)'!A1" display=" Percentage Distribution of Saudi Individuals Due to Status of Exercise  by Exercise Place and Sex , 2017"/>
    <hyperlink ref="C21" location="'(3.4)'!A1" display="التوزيع النسبي للعاملين السعوديين في المجالات الصحية (15 سنة فأكثر) حسب المهن الرئيسية والجنس,2017"/>
    <hyperlink ref="B21" location="'(3.4)'!A1" display="Percentage Distribution of Saudis' Workers in the Health Field (15 Years and Over) by Main Occupation and Sex,2017"/>
    <hyperlink ref="B24:C24" location="'(4.3)'!A1" display="Economic Activity Rate for Saudi Population (15 years and Over), by Sex,2017"/>
    <hyperlink ref="C25" location="'(4.4)'!A1" display="متوسط الأجر الشهري للمشتغلين السعوديين مقابل أجر ( 15 سنة فأكثر ) حسب الجنس, (ريال سعودي),2017"/>
    <hyperlink ref="B25" location="'(4.4)'!A1" display="Average Monthly Wages for Saudi  per Paid employee  (15 + ) by Sex, (SR),2017"/>
    <hyperlink ref="B26:C26" location="'(4.5)'!A1" display="Average working hours for Saudi Employees (15 Years and Over ) by Sex, 2017"/>
    <hyperlink ref="B27:C27" location="'(4.6)'!A1" display="Percentage Distribution of Participants Saudi on the job Subject to the rules and regulations of social insurance by sex,and main groups of occupations,2017"/>
  </hyperlinks>
  <pageMargins left="0.7" right="0.7" top="0.75" bottom="0.75" header="0.3" footer="0.3"/>
  <pageSetup paperSize="9" scale="2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13"/>
  <sheetViews>
    <sheetView view="pageBreakPreview" zoomScale="115" zoomScaleNormal="100" zoomScaleSheetLayoutView="115" workbookViewId="0">
      <selection sqref="A1:G13"/>
    </sheetView>
  </sheetViews>
  <sheetFormatPr defaultRowHeight="14.4" x14ac:dyDescent="0.3"/>
  <cols>
    <col min="1" max="1" width="28" customWidth="1"/>
    <col min="2" max="2" width="18.109375" customWidth="1"/>
    <col min="3" max="3" width="13.21875" customWidth="1"/>
    <col min="4" max="6" width="14.88671875" customWidth="1"/>
    <col min="7" max="7" width="32.109375" customWidth="1"/>
  </cols>
  <sheetData>
    <row r="1" spans="1:7" ht="18.600000000000001" x14ac:dyDescent="0.3">
      <c r="A1" s="21" t="s">
        <v>129</v>
      </c>
      <c r="B1" s="21"/>
      <c r="C1" s="21"/>
      <c r="D1" s="21"/>
      <c r="E1" s="21"/>
      <c r="F1" s="21"/>
      <c r="G1" s="28" t="s">
        <v>130</v>
      </c>
    </row>
    <row r="2" spans="1:7" ht="18.600000000000001" x14ac:dyDescent="0.3">
      <c r="A2" s="297" t="s">
        <v>402</v>
      </c>
      <c r="B2" s="297"/>
      <c r="C2" s="297"/>
      <c r="D2" s="297"/>
      <c r="E2" s="297"/>
      <c r="F2" s="297"/>
      <c r="G2" s="297"/>
    </row>
    <row r="3" spans="1:7" ht="18.600000000000001" x14ac:dyDescent="0.3">
      <c r="A3" s="298" t="s">
        <v>403</v>
      </c>
      <c r="B3" s="298"/>
      <c r="C3" s="298"/>
      <c r="D3" s="298"/>
      <c r="E3" s="298"/>
      <c r="F3" s="298"/>
      <c r="G3" s="298"/>
    </row>
    <row r="4" spans="1:7" ht="19.5" customHeight="1" x14ac:dyDescent="0.3">
      <c r="A4" s="299" t="s">
        <v>112</v>
      </c>
      <c r="B4" s="6" t="s">
        <v>74</v>
      </c>
      <c r="C4" s="6" t="s">
        <v>310</v>
      </c>
      <c r="D4" s="6" t="s">
        <v>311</v>
      </c>
      <c r="E4" s="135" t="s">
        <v>75</v>
      </c>
      <c r="F4" s="135" t="s">
        <v>4</v>
      </c>
      <c r="G4" s="278" t="s">
        <v>113</v>
      </c>
    </row>
    <row r="5" spans="1:7" ht="16.5" customHeight="1" x14ac:dyDescent="0.3">
      <c r="A5" s="303"/>
      <c r="B5" s="8" t="s">
        <v>77</v>
      </c>
      <c r="C5" s="8" t="s">
        <v>6</v>
      </c>
      <c r="D5" s="8" t="s">
        <v>7</v>
      </c>
      <c r="E5" s="136" t="s">
        <v>6</v>
      </c>
      <c r="F5" s="136" t="s">
        <v>7</v>
      </c>
      <c r="G5" s="304"/>
    </row>
    <row r="6" spans="1:7" ht="21.75" customHeight="1" x14ac:dyDescent="0.3">
      <c r="A6" s="22" t="s">
        <v>99</v>
      </c>
      <c r="B6" s="26">
        <f>(D6-C6)</f>
        <v>13.199687162077165</v>
      </c>
      <c r="C6" s="117">
        <f>(E6/E12)*100</f>
        <v>5.5842362699600763</v>
      </c>
      <c r="D6" s="117">
        <f>(F6/F12)*100</f>
        <v>18.783923432037241</v>
      </c>
      <c r="E6" s="181">
        <v>43235</v>
      </c>
      <c r="F6" s="181">
        <v>155594</v>
      </c>
      <c r="G6" s="29" t="s">
        <v>100</v>
      </c>
    </row>
    <row r="7" spans="1:7" ht="24.75" customHeight="1" x14ac:dyDescent="0.3">
      <c r="A7" s="25" t="s">
        <v>122</v>
      </c>
      <c r="B7" s="115">
        <f t="shared" ref="B7:B10" si="0">(D7-C7)</f>
        <v>-12.871404801590955</v>
      </c>
      <c r="C7" s="112">
        <f>(E7/E12)*100</f>
        <v>91.115981881423295</v>
      </c>
      <c r="D7" s="112">
        <f>(F7/F12)*100</f>
        <v>78.244577079832339</v>
      </c>
      <c r="E7" s="183">
        <v>705450</v>
      </c>
      <c r="F7" s="183">
        <v>648128</v>
      </c>
      <c r="G7" s="30" t="s">
        <v>123</v>
      </c>
    </row>
    <row r="8" spans="1:7" ht="20.25" customHeight="1" x14ac:dyDescent="0.3">
      <c r="A8" s="22" t="s">
        <v>103</v>
      </c>
      <c r="B8" s="26">
        <f t="shared" si="0"/>
        <v>-9.7164434193527494E-2</v>
      </c>
      <c r="C8" s="176">
        <f>(E8/E12)*100</f>
        <v>0.70947634626785483</v>
      </c>
      <c r="D8" s="176">
        <f>(F8/F12)*100</f>
        <v>0.61231191207432734</v>
      </c>
      <c r="E8" s="182">
        <v>5493</v>
      </c>
      <c r="F8" s="182">
        <v>5072</v>
      </c>
      <c r="G8" s="29" t="s">
        <v>124</v>
      </c>
    </row>
    <row r="9" spans="1:7" ht="25.5" customHeight="1" x14ac:dyDescent="0.3">
      <c r="A9" s="25" t="s">
        <v>105</v>
      </c>
      <c r="B9" s="115">
        <f t="shared" si="0"/>
        <v>-0.31978343055735547</v>
      </c>
      <c r="C9" s="112">
        <f>(E9/E12)*100</f>
        <v>2.2491937181701118</v>
      </c>
      <c r="D9" s="112">
        <f>(F9/F12)*100</f>
        <v>1.9294102876127563</v>
      </c>
      <c r="E9" s="183">
        <v>17414</v>
      </c>
      <c r="F9" s="183">
        <v>15982</v>
      </c>
      <c r="G9" s="30" t="s">
        <v>106</v>
      </c>
    </row>
    <row r="10" spans="1:7" ht="23.25" customHeight="1" x14ac:dyDescent="0.3">
      <c r="A10" s="22" t="s">
        <v>125</v>
      </c>
      <c r="B10" s="23">
        <f t="shared" si="0"/>
        <v>2.3079512992796543E-2</v>
      </c>
      <c r="C10" s="176">
        <f>(E10/E12)*100</f>
        <v>3.8489705295434322E-2</v>
      </c>
      <c r="D10" s="176">
        <f>(F10/F12)*100</f>
        <v>6.1569218288230865E-2</v>
      </c>
      <c r="E10" s="182">
        <v>298</v>
      </c>
      <c r="F10" s="182">
        <v>510</v>
      </c>
      <c r="G10" s="24" t="s">
        <v>131</v>
      </c>
    </row>
    <row r="11" spans="1:7" ht="27" customHeight="1" x14ac:dyDescent="0.3">
      <c r="A11" s="25" t="s">
        <v>107</v>
      </c>
      <c r="B11" s="115">
        <f t="shared" ref="B11" si="1">(D11-C11)</f>
        <v>6.5585991271875921E-2</v>
      </c>
      <c r="C11" s="112">
        <f>(E11/E12)*100</f>
        <v>0.30262207888323023</v>
      </c>
      <c r="D11" s="112">
        <f>(F11/F12)*100</f>
        <v>0.36820807015510615</v>
      </c>
      <c r="E11" s="183">
        <v>2343</v>
      </c>
      <c r="F11" s="183">
        <v>3050</v>
      </c>
      <c r="G11" s="30" t="s">
        <v>108</v>
      </c>
    </row>
    <row r="12" spans="1:7" ht="24" customHeight="1" x14ac:dyDescent="0.3">
      <c r="A12" s="153" t="s">
        <v>328</v>
      </c>
      <c r="B12" s="184">
        <f>SUM(B6:B11)</f>
        <v>-9.9920072216264089E-16</v>
      </c>
      <c r="C12" s="178">
        <f>SUM(C6:C11)</f>
        <v>99.999999999999986</v>
      </c>
      <c r="D12" s="178">
        <f>SUM(D6:D11)</f>
        <v>100</v>
      </c>
      <c r="E12" s="182">
        <v>774233</v>
      </c>
      <c r="F12" s="182">
        <v>828336</v>
      </c>
      <c r="G12" s="185" t="s">
        <v>314</v>
      </c>
    </row>
    <row r="13" spans="1:7" x14ac:dyDescent="0.3">
      <c r="A13" s="290" t="s">
        <v>127</v>
      </c>
      <c r="B13" s="290"/>
      <c r="C13" s="302" t="s">
        <v>128</v>
      </c>
      <c r="D13" s="302"/>
      <c r="E13" s="302"/>
      <c r="F13" s="302"/>
      <c r="G13" s="302"/>
    </row>
  </sheetData>
  <mergeCells count="6">
    <mergeCell ref="C13:G13"/>
    <mergeCell ref="A4:A5"/>
    <mergeCell ref="A2:G2"/>
    <mergeCell ref="A3:G3"/>
    <mergeCell ref="G4:G5"/>
    <mergeCell ref="A13:B13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14"/>
  <sheetViews>
    <sheetView view="pageBreakPreview" zoomScale="115" zoomScaleNormal="100" zoomScaleSheetLayoutView="115" workbookViewId="0">
      <selection sqref="A1:G14"/>
    </sheetView>
  </sheetViews>
  <sheetFormatPr defaultRowHeight="14.4" x14ac:dyDescent="0.3"/>
  <cols>
    <col min="1" max="1" width="28.88671875" customWidth="1"/>
    <col min="2" max="2" width="23.21875" customWidth="1"/>
    <col min="3" max="3" width="16.21875" customWidth="1"/>
    <col min="4" max="6" width="16" customWidth="1"/>
    <col min="7" max="7" width="29.6640625" customWidth="1"/>
  </cols>
  <sheetData>
    <row r="1" spans="1:7" ht="18.600000000000001" x14ac:dyDescent="0.3">
      <c r="A1" s="21" t="s">
        <v>132</v>
      </c>
      <c r="B1" s="21"/>
      <c r="C1" s="21"/>
      <c r="D1" s="21"/>
      <c r="E1" s="21"/>
      <c r="F1" s="21"/>
      <c r="G1" s="28" t="s">
        <v>133</v>
      </c>
    </row>
    <row r="2" spans="1:7" ht="18.600000000000001" x14ac:dyDescent="0.3">
      <c r="A2" s="297" t="s">
        <v>404</v>
      </c>
      <c r="B2" s="297"/>
      <c r="C2" s="297"/>
      <c r="D2" s="297"/>
      <c r="E2" s="297"/>
      <c r="F2" s="297"/>
      <c r="G2" s="297"/>
    </row>
    <row r="3" spans="1:7" ht="34.5" customHeight="1" x14ac:dyDescent="0.3">
      <c r="A3" s="305" t="s">
        <v>405</v>
      </c>
      <c r="B3" s="305"/>
      <c r="C3" s="305"/>
      <c r="D3" s="305"/>
      <c r="E3" s="305"/>
      <c r="F3" s="305"/>
      <c r="G3" s="305"/>
    </row>
    <row r="4" spans="1:7" ht="10.5" customHeight="1" x14ac:dyDescent="0.3">
      <c r="A4" s="77"/>
      <c r="B4" s="77"/>
      <c r="C4" s="77"/>
      <c r="D4" s="77"/>
      <c r="E4" s="139"/>
      <c r="F4" s="139"/>
      <c r="G4" s="77"/>
    </row>
    <row r="5" spans="1:7" ht="18.600000000000001" x14ac:dyDescent="0.3">
      <c r="A5" s="299" t="s">
        <v>112</v>
      </c>
      <c r="B5" s="73" t="s">
        <v>74</v>
      </c>
      <c r="C5" s="73" t="s">
        <v>310</v>
      </c>
      <c r="D5" s="73" t="s">
        <v>311</v>
      </c>
      <c r="E5" s="135" t="s">
        <v>75</v>
      </c>
      <c r="F5" s="135" t="s">
        <v>4</v>
      </c>
      <c r="G5" s="278" t="s">
        <v>113</v>
      </c>
    </row>
    <row r="6" spans="1:7" ht="18.600000000000001" x14ac:dyDescent="0.3">
      <c r="A6" s="303"/>
      <c r="B6" s="74" t="s">
        <v>77</v>
      </c>
      <c r="C6" s="74" t="s">
        <v>6</v>
      </c>
      <c r="D6" s="74" t="s">
        <v>7</v>
      </c>
      <c r="E6" s="136" t="s">
        <v>6</v>
      </c>
      <c r="F6" s="136" t="s">
        <v>7</v>
      </c>
      <c r="G6" s="304"/>
    </row>
    <row r="7" spans="1:7" ht="22.5" customHeight="1" x14ac:dyDescent="0.55000000000000004">
      <c r="A7" s="33" t="s">
        <v>99</v>
      </c>
      <c r="B7" s="113">
        <f t="shared" ref="B7:B11" si="0">(D7-C7)</f>
        <v>13.444618638883144</v>
      </c>
      <c r="C7" s="186">
        <f>(E7/E13)*100</f>
        <v>6.7618021899120446</v>
      </c>
      <c r="D7" s="186">
        <f>(F7/F13)*100</f>
        <v>20.206420828795189</v>
      </c>
      <c r="E7" s="190">
        <v>7534</v>
      </c>
      <c r="F7" s="190">
        <v>19480</v>
      </c>
      <c r="G7" s="31" t="s">
        <v>100</v>
      </c>
    </row>
    <row r="8" spans="1:7" ht="27" customHeight="1" x14ac:dyDescent="0.3">
      <c r="A8" s="34" t="s">
        <v>122</v>
      </c>
      <c r="B8" s="114">
        <f t="shared" si="0"/>
        <v>-13.972988187594979</v>
      </c>
      <c r="C8" s="189">
        <f>(E8/E13)*100</f>
        <v>88.180757494166215</v>
      </c>
      <c r="D8" s="189">
        <f>(F8/F13)*100</f>
        <v>74.207769306571237</v>
      </c>
      <c r="E8" s="180">
        <v>98251</v>
      </c>
      <c r="F8" s="180">
        <v>71540</v>
      </c>
      <c r="G8" s="32" t="s">
        <v>123</v>
      </c>
    </row>
    <row r="9" spans="1:7" ht="24" customHeight="1" x14ac:dyDescent="0.3">
      <c r="A9" s="33" t="s">
        <v>103</v>
      </c>
      <c r="B9" s="113">
        <f t="shared" si="0"/>
        <v>-0.44793958868718686</v>
      </c>
      <c r="C9" s="186">
        <f>(E9/E13)*100</f>
        <v>3.0380542092981511</v>
      </c>
      <c r="D9" s="186">
        <f>(F9/F13)*100</f>
        <v>2.5901146206109642</v>
      </c>
      <c r="E9" s="179">
        <v>3385</v>
      </c>
      <c r="F9" s="179">
        <v>2497</v>
      </c>
      <c r="G9" s="31" t="s">
        <v>124</v>
      </c>
    </row>
    <row r="10" spans="1:7" ht="24" customHeight="1" x14ac:dyDescent="0.3">
      <c r="A10" s="34" t="s">
        <v>105</v>
      </c>
      <c r="B10" s="114">
        <f t="shared" si="0"/>
        <v>0.79081705682227055</v>
      </c>
      <c r="C10" s="189">
        <f>(E10/E13)*100</f>
        <v>1.9206605636331</v>
      </c>
      <c r="D10" s="189">
        <f>(F10/F13)*100</f>
        <v>2.7114776204553706</v>
      </c>
      <c r="E10" s="180">
        <v>2140</v>
      </c>
      <c r="F10" s="180">
        <v>2614</v>
      </c>
      <c r="G10" s="32" t="s">
        <v>106</v>
      </c>
    </row>
    <row r="11" spans="1:7" ht="24" customHeight="1" x14ac:dyDescent="0.3">
      <c r="A11" s="33" t="s">
        <v>125</v>
      </c>
      <c r="B11" s="17">
        <f t="shared" si="0"/>
        <v>3.6209792665606977E-2</v>
      </c>
      <c r="C11" s="188">
        <f>(E11/E13)*100</f>
        <v>2.6027643152037334E-2</v>
      </c>
      <c r="D11" s="186">
        <f>(F11/F13)*100</f>
        <v>6.2237435817644314E-2</v>
      </c>
      <c r="E11" s="179">
        <v>29</v>
      </c>
      <c r="F11" s="179">
        <v>60</v>
      </c>
      <c r="G11" s="33" t="s">
        <v>131</v>
      </c>
    </row>
    <row r="12" spans="1:7" ht="24" customHeight="1" x14ac:dyDescent="0.3">
      <c r="A12" s="34" t="s">
        <v>107</v>
      </c>
      <c r="B12" s="114">
        <f t="shared" ref="B12" si="1">(D12-C12)</f>
        <v>0.14928228791114895</v>
      </c>
      <c r="C12" s="189">
        <f>(E12/E13)*100</f>
        <v>7.2697899838449112E-2</v>
      </c>
      <c r="D12" s="189">
        <f>(F12/F13)*100</f>
        <v>0.22198018774959805</v>
      </c>
      <c r="E12" s="180">
        <v>81</v>
      </c>
      <c r="F12" s="180">
        <v>214</v>
      </c>
      <c r="G12" s="34" t="s">
        <v>108</v>
      </c>
    </row>
    <row r="13" spans="1:7" ht="27.75" customHeight="1" x14ac:dyDescent="0.55000000000000004">
      <c r="A13" s="164" t="s">
        <v>27</v>
      </c>
      <c r="B13" s="154">
        <f>SUM(B7:B12)</f>
        <v>4.8849813083506888E-15</v>
      </c>
      <c r="C13" s="187">
        <f>SUM(C7:C12)</f>
        <v>100</v>
      </c>
      <c r="D13" s="187">
        <f>SUM(D7:D12)</f>
        <v>100</v>
      </c>
      <c r="E13" s="190">
        <f>SUM(E7:E12)</f>
        <v>111420</v>
      </c>
      <c r="F13" s="190">
        <f>SUM(F7:F12)</f>
        <v>96405</v>
      </c>
      <c r="G13" s="164" t="s">
        <v>314</v>
      </c>
    </row>
    <row r="14" spans="1:7" x14ac:dyDescent="0.3">
      <c r="A14" s="290" t="s">
        <v>127</v>
      </c>
      <c r="B14" s="290"/>
      <c r="C14" s="302" t="s">
        <v>128</v>
      </c>
      <c r="D14" s="302"/>
      <c r="E14" s="302"/>
      <c r="F14" s="302"/>
      <c r="G14" s="302"/>
    </row>
  </sheetData>
  <mergeCells count="6">
    <mergeCell ref="A2:G2"/>
    <mergeCell ref="A3:G3"/>
    <mergeCell ref="A5:A6"/>
    <mergeCell ref="G5:G6"/>
    <mergeCell ref="A14:B14"/>
    <mergeCell ref="C14:G14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15"/>
  <sheetViews>
    <sheetView view="pageBreakPreview" zoomScale="115" zoomScaleNormal="100" zoomScaleSheetLayoutView="115" workbookViewId="0">
      <selection sqref="A1:G15"/>
    </sheetView>
  </sheetViews>
  <sheetFormatPr defaultRowHeight="14.4" x14ac:dyDescent="0.3"/>
  <cols>
    <col min="1" max="1" width="29" customWidth="1"/>
    <col min="2" max="2" width="17.109375" customWidth="1"/>
    <col min="3" max="3" width="13.44140625" customWidth="1"/>
    <col min="4" max="6" width="13" customWidth="1"/>
    <col min="7" max="7" width="26.88671875" customWidth="1"/>
  </cols>
  <sheetData>
    <row r="1" spans="1:7" ht="18.600000000000001" x14ac:dyDescent="0.3">
      <c r="A1" s="21" t="s">
        <v>134</v>
      </c>
      <c r="B1" s="21"/>
      <c r="C1" s="21"/>
      <c r="D1" s="21"/>
      <c r="E1" s="21"/>
      <c r="F1" s="21"/>
      <c r="G1" s="28" t="s">
        <v>135</v>
      </c>
    </row>
    <row r="2" spans="1:7" ht="42.75" customHeight="1" x14ac:dyDescent="0.3">
      <c r="A2" s="306" t="s">
        <v>406</v>
      </c>
      <c r="B2" s="306"/>
      <c r="C2" s="306"/>
      <c r="D2" s="306"/>
      <c r="E2" s="306"/>
      <c r="F2" s="306"/>
      <c r="G2" s="306"/>
    </row>
    <row r="3" spans="1:7" ht="36" customHeight="1" x14ac:dyDescent="0.3">
      <c r="A3" s="305" t="s">
        <v>407</v>
      </c>
      <c r="B3" s="305"/>
      <c r="C3" s="305"/>
      <c r="D3" s="305"/>
      <c r="E3" s="305"/>
      <c r="F3" s="305"/>
      <c r="G3" s="305"/>
    </row>
    <row r="4" spans="1:7" ht="6.75" customHeight="1" x14ac:dyDescent="0.3">
      <c r="A4" s="85"/>
      <c r="B4" s="85"/>
      <c r="C4" s="85"/>
      <c r="D4" s="85"/>
      <c r="E4" s="139"/>
      <c r="F4" s="139"/>
      <c r="G4" s="85"/>
    </row>
    <row r="5" spans="1:7" ht="19.5" customHeight="1" x14ac:dyDescent="0.3">
      <c r="A5" s="299" t="s">
        <v>112</v>
      </c>
      <c r="B5" s="82" t="s">
        <v>74</v>
      </c>
      <c r="C5" s="82" t="s">
        <v>310</v>
      </c>
      <c r="D5" s="82" t="s">
        <v>311</v>
      </c>
      <c r="E5" s="135" t="s">
        <v>75</v>
      </c>
      <c r="F5" s="135" t="s">
        <v>4</v>
      </c>
      <c r="G5" s="278" t="s">
        <v>113</v>
      </c>
    </row>
    <row r="6" spans="1:7" ht="21.75" customHeight="1" x14ac:dyDescent="0.3">
      <c r="A6" s="303"/>
      <c r="B6" s="83" t="s">
        <v>77</v>
      </c>
      <c r="C6" s="137" t="s">
        <v>6</v>
      </c>
      <c r="D6" s="137" t="s">
        <v>7</v>
      </c>
      <c r="E6" s="137" t="s">
        <v>6</v>
      </c>
      <c r="F6" s="137" t="s">
        <v>7</v>
      </c>
      <c r="G6" s="304"/>
    </row>
    <row r="7" spans="1:7" ht="21.75" customHeight="1" x14ac:dyDescent="0.3">
      <c r="A7" s="33" t="s">
        <v>99</v>
      </c>
      <c r="B7" s="154">
        <f t="shared" ref="B7:B12" si="0">(D7-C7)</f>
        <v>-2.0873133352151849</v>
      </c>
      <c r="C7" s="186">
        <f>(E7/E14)*100</f>
        <v>4.1763341067285378</v>
      </c>
      <c r="D7" s="186">
        <f>(F7/F14)*100</f>
        <v>2.0890207715133529</v>
      </c>
      <c r="E7" s="179">
        <v>198</v>
      </c>
      <c r="F7" s="179">
        <v>176</v>
      </c>
      <c r="G7" s="167" t="s">
        <v>100</v>
      </c>
    </row>
    <row r="8" spans="1:7" ht="24" customHeight="1" x14ac:dyDescent="0.3">
      <c r="A8" s="34" t="s">
        <v>122</v>
      </c>
      <c r="B8" s="114">
        <f t="shared" si="0"/>
        <v>4.0523797393405729</v>
      </c>
      <c r="C8" s="189">
        <f>(E8/E14)*100</f>
        <v>34.570765661252899</v>
      </c>
      <c r="D8" s="189">
        <f>(F8/F14)*100</f>
        <v>38.623145400593472</v>
      </c>
      <c r="E8" s="180">
        <v>1639</v>
      </c>
      <c r="F8" s="180">
        <v>3254</v>
      </c>
      <c r="G8" s="32" t="s">
        <v>123</v>
      </c>
    </row>
    <row r="9" spans="1:7" ht="21.75" customHeight="1" x14ac:dyDescent="0.3">
      <c r="A9" s="33" t="s">
        <v>103</v>
      </c>
      <c r="B9" s="154">
        <f t="shared" si="0"/>
        <v>0.33763676545971533</v>
      </c>
      <c r="C9" s="186">
        <f>(E9/E14)*100</f>
        <v>4.218519299725796E-2</v>
      </c>
      <c r="D9" s="186">
        <f>(F9/F14)*100</f>
        <v>0.37982195845697331</v>
      </c>
      <c r="E9" s="179">
        <v>2</v>
      </c>
      <c r="F9" s="179">
        <v>32</v>
      </c>
      <c r="G9" s="167" t="s">
        <v>124</v>
      </c>
    </row>
    <row r="10" spans="1:7" ht="23.25" customHeight="1" x14ac:dyDescent="0.3">
      <c r="A10" s="34" t="s">
        <v>105</v>
      </c>
      <c r="B10" s="114">
        <f t="shared" si="0"/>
        <v>-5.7977701933446326</v>
      </c>
      <c r="C10" s="189">
        <f>(E10/E14)*100</f>
        <v>31.744357730436619</v>
      </c>
      <c r="D10" s="189">
        <f>(F10/F14)*100</f>
        <v>25.946587537091986</v>
      </c>
      <c r="E10" s="180">
        <v>1505</v>
      </c>
      <c r="F10" s="180">
        <v>2186</v>
      </c>
      <c r="G10" s="32" t="s">
        <v>106</v>
      </c>
    </row>
    <row r="11" spans="1:7" ht="22.5" customHeight="1" x14ac:dyDescent="0.3">
      <c r="A11" s="33" t="s">
        <v>125</v>
      </c>
      <c r="B11" s="154">
        <f t="shared" si="0"/>
        <v>-8.7369665591590984E-2</v>
      </c>
      <c r="C11" s="186">
        <f>(E11/E14)*100</f>
        <v>2.4256485973423327</v>
      </c>
      <c r="D11" s="186">
        <f>(F11/F14)*100</f>
        <v>2.3382789317507418</v>
      </c>
      <c r="E11" s="179">
        <v>115</v>
      </c>
      <c r="F11" s="179">
        <v>197</v>
      </c>
      <c r="G11" s="164" t="s">
        <v>131</v>
      </c>
    </row>
    <row r="12" spans="1:7" ht="24" customHeight="1" x14ac:dyDescent="0.3">
      <c r="A12" s="34" t="s">
        <v>107</v>
      </c>
      <c r="B12" s="114">
        <f t="shared" si="0"/>
        <v>-2.6465888514674365</v>
      </c>
      <c r="C12" s="189">
        <f>(E12/E14)*100</f>
        <v>13.62581733811432</v>
      </c>
      <c r="D12" s="189">
        <f>(F12/F14)*100</f>
        <v>10.979228486646884</v>
      </c>
      <c r="E12" s="180">
        <v>646</v>
      </c>
      <c r="F12" s="180">
        <v>925</v>
      </c>
      <c r="G12" s="32" t="s">
        <v>108</v>
      </c>
    </row>
    <row r="13" spans="1:7" ht="24" customHeight="1" x14ac:dyDescent="0.3">
      <c r="A13" s="33" t="s">
        <v>136</v>
      </c>
      <c r="B13" s="154">
        <f>(D13-C13)</f>
        <v>6.2290255408185544</v>
      </c>
      <c r="C13" s="186">
        <f>(E13/E14)*100</f>
        <v>13.414891373128032</v>
      </c>
      <c r="D13" s="186">
        <f>(F13/F14)*100</f>
        <v>19.643916913946587</v>
      </c>
      <c r="E13" s="179">
        <v>636</v>
      </c>
      <c r="F13" s="179">
        <v>1655</v>
      </c>
      <c r="G13" s="164" t="s">
        <v>137</v>
      </c>
    </row>
    <row r="14" spans="1:7" ht="25.5" customHeight="1" x14ac:dyDescent="0.3">
      <c r="A14" s="34" t="s">
        <v>27</v>
      </c>
      <c r="B14" s="114">
        <f>SUM(B7:B13)</f>
        <v>0</v>
      </c>
      <c r="C14" s="191">
        <f>SUM(C7:C13)</f>
        <v>99.999999999999986</v>
      </c>
      <c r="D14" s="191">
        <f>SUM(D7:D13)</f>
        <v>99.999999999999986</v>
      </c>
      <c r="E14" s="180">
        <v>4741</v>
      </c>
      <c r="F14" s="180">
        <v>8425</v>
      </c>
      <c r="G14" s="34" t="s">
        <v>314</v>
      </c>
    </row>
    <row r="15" spans="1:7" ht="20.25" customHeight="1" x14ac:dyDescent="0.3">
      <c r="A15" s="290" t="s">
        <v>127</v>
      </c>
      <c r="B15" s="290"/>
      <c r="C15" s="275" t="s">
        <v>128</v>
      </c>
      <c r="D15" s="275"/>
      <c r="E15" s="275"/>
      <c r="F15" s="275"/>
      <c r="G15" s="302"/>
    </row>
  </sheetData>
  <mergeCells count="6">
    <mergeCell ref="A2:G2"/>
    <mergeCell ref="A3:G3"/>
    <mergeCell ref="A5:A6"/>
    <mergeCell ref="G5:G6"/>
    <mergeCell ref="A15:B15"/>
    <mergeCell ref="C15:G15"/>
  </mergeCells>
  <pageMargins left="0.7" right="0.7" top="0.75" bottom="0.75" header="0.3" footer="0.3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15"/>
  <sheetViews>
    <sheetView view="pageBreakPreview" zoomScale="115" zoomScaleNormal="100" zoomScaleSheetLayoutView="115" workbookViewId="0">
      <selection sqref="A1:G15"/>
    </sheetView>
  </sheetViews>
  <sheetFormatPr defaultRowHeight="14.4" x14ac:dyDescent="0.3"/>
  <cols>
    <col min="1" max="1" width="29.109375" customWidth="1"/>
    <col min="2" max="2" width="20.77734375" customWidth="1"/>
    <col min="3" max="3" width="11.6640625" customWidth="1"/>
    <col min="4" max="6" width="11.88671875" customWidth="1"/>
    <col min="7" max="7" width="34.88671875" customWidth="1"/>
  </cols>
  <sheetData>
    <row r="1" spans="1:7" ht="18.600000000000001" x14ac:dyDescent="0.3">
      <c r="A1" s="21" t="s">
        <v>138</v>
      </c>
      <c r="B1" s="21"/>
      <c r="C1" s="21"/>
      <c r="D1" s="21"/>
      <c r="E1" s="21"/>
      <c r="F1" s="21"/>
      <c r="G1" s="28" t="s">
        <v>139</v>
      </c>
    </row>
    <row r="2" spans="1:7" ht="28.5" customHeight="1" x14ac:dyDescent="0.3">
      <c r="A2" s="297" t="s">
        <v>409</v>
      </c>
      <c r="B2" s="297"/>
      <c r="C2" s="297"/>
      <c r="D2" s="297"/>
      <c r="E2" s="297"/>
      <c r="F2" s="297"/>
      <c r="G2" s="297"/>
    </row>
    <row r="3" spans="1:7" ht="36" customHeight="1" x14ac:dyDescent="0.3">
      <c r="A3" s="305" t="s">
        <v>408</v>
      </c>
      <c r="B3" s="305"/>
      <c r="C3" s="305"/>
      <c r="D3" s="305"/>
      <c r="E3" s="305"/>
      <c r="F3" s="305"/>
      <c r="G3" s="305"/>
    </row>
    <row r="4" spans="1:7" ht="9" customHeight="1" x14ac:dyDescent="0.3">
      <c r="A4" s="85"/>
      <c r="B4" s="85"/>
      <c r="C4" s="85"/>
      <c r="D4" s="85"/>
      <c r="E4" s="139"/>
      <c r="F4" s="139"/>
      <c r="G4" s="85"/>
    </row>
    <row r="5" spans="1:7" ht="19.5" customHeight="1" x14ac:dyDescent="0.3">
      <c r="A5" s="299" t="s">
        <v>112</v>
      </c>
      <c r="B5" s="82" t="s">
        <v>74</v>
      </c>
      <c r="C5" s="82" t="s">
        <v>310</v>
      </c>
      <c r="D5" s="82" t="s">
        <v>311</v>
      </c>
      <c r="E5" s="135" t="s">
        <v>75</v>
      </c>
      <c r="F5" s="135" t="s">
        <v>4</v>
      </c>
      <c r="G5" s="278" t="s">
        <v>113</v>
      </c>
    </row>
    <row r="6" spans="1:7" ht="20.25" customHeight="1" x14ac:dyDescent="0.3">
      <c r="A6" s="303"/>
      <c r="B6" s="83" t="s">
        <v>77</v>
      </c>
      <c r="C6" s="84" t="s">
        <v>6</v>
      </c>
      <c r="D6" s="84" t="s">
        <v>7</v>
      </c>
      <c r="E6" s="137" t="s">
        <v>6</v>
      </c>
      <c r="F6" s="137" t="s">
        <v>7</v>
      </c>
      <c r="G6" s="304"/>
    </row>
    <row r="7" spans="1:7" ht="27" customHeight="1" x14ac:dyDescent="0.3">
      <c r="A7" s="33" t="s">
        <v>99</v>
      </c>
      <c r="B7" s="154">
        <f t="shared" ref="B7:B13" si="0">(D7-C7)</f>
        <v>-0.38899404262170023</v>
      </c>
      <c r="C7" s="176">
        <f>(E7/E14)*100</f>
        <v>1.8401840184018401</v>
      </c>
      <c r="D7" s="176">
        <f>(F7/F14)*100</f>
        <v>1.4511899757801399</v>
      </c>
      <c r="E7" s="179">
        <v>736</v>
      </c>
      <c r="F7" s="179">
        <v>1450</v>
      </c>
      <c r="G7" s="167" t="s">
        <v>100</v>
      </c>
    </row>
    <row r="8" spans="1:7" ht="27" customHeight="1" x14ac:dyDescent="0.3">
      <c r="A8" s="34" t="s">
        <v>122</v>
      </c>
      <c r="B8" s="114">
        <f t="shared" si="0"/>
        <v>25.617086569042421</v>
      </c>
      <c r="C8" s="112">
        <f>(E8/E14)*100</f>
        <v>38.306330633063304</v>
      </c>
      <c r="D8" s="112">
        <f>(F8/F14)*100</f>
        <v>63.923417202105725</v>
      </c>
      <c r="E8" s="180">
        <v>15321</v>
      </c>
      <c r="F8" s="180">
        <v>63871</v>
      </c>
      <c r="G8" s="32" t="s">
        <v>123</v>
      </c>
    </row>
    <row r="9" spans="1:7" ht="22.5" customHeight="1" x14ac:dyDescent="0.3">
      <c r="A9" s="33" t="s">
        <v>103</v>
      </c>
      <c r="B9" s="154">
        <f t="shared" si="0"/>
        <v>1.2063897796733378E-2</v>
      </c>
      <c r="C9" s="176">
        <f>(E9/E14)*100</f>
        <v>7.5007500750075007E-2</v>
      </c>
      <c r="D9" s="176">
        <f>(F9/F14)*100</f>
        <v>8.7071398546808385E-2</v>
      </c>
      <c r="E9" s="179">
        <v>30</v>
      </c>
      <c r="F9" s="179">
        <v>87</v>
      </c>
      <c r="G9" s="167" t="s">
        <v>124</v>
      </c>
    </row>
    <row r="10" spans="1:7" ht="28.5" customHeight="1" x14ac:dyDescent="0.3">
      <c r="A10" s="34" t="s">
        <v>105</v>
      </c>
      <c r="B10" s="114">
        <f t="shared" si="0"/>
        <v>-19.774989568854199</v>
      </c>
      <c r="C10" s="112">
        <f>(E10/E14)*100</f>
        <v>37.813781378137811</v>
      </c>
      <c r="D10" s="112">
        <f>(F10/F14)*100</f>
        <v>18.038791809283612</v>
      </c>
      <c r="E10" s="180">
        <v>15124</v>
      </c>
      <c r="F10" s="180">
        <v>18024</v>
      </c>
      <c r="G10" s="32" t="s">
        <v>106</v>
      </c>
    </row>
    <row r="11" spans="1:7" ht="22.5" customHeight="1" x14ac:dyDescent="0.3">
      <c r="A11" s="33" t="s">
        <v>125</v>
      </c>
      <c r="B11" s="154">
        <f t="shared" si="0"/>
        <v>-0.53583137092307664</v>
      </c>
      <c r="C11" s="176">
        <f>(E11/E14)*100</f>
        <v>2.9277927792779277</v>
      </c>
      <c r="D11" s="176">
        <f>(F11/F14)*100</f>
        <v>2.391961408354851</v>
      </c>
      <c r="E11" s="179">
        <v>1171</v>
      </c>
      <c r="F11" s="179">
        <v>2390</v>
      </c>
      <c r="G11" s="164" t="s">
        <v>131</v>
      </c>
    </row>
    <row r="12" spans="1:7" ht="23.25" customHeight="1" x14ac:dyDescent="0.3">
      <c r="A12" s="34" t="s">
        <v>107</v>
      </c>
      <c r="B12" s="114">
        <f t="shared" si="0"/>
        <v>-6.429476941569134</v>
      </c>
      <c r="C12" s="112">
        <f>(E12/E14)*100</f>
        <v>14.298929892989298</v>
      </c>
      <c r="D12" s="112">
        <f>(F12/F14)*100</f>
        <v>7.8694529514201639</v>
      </c>
      <c r="E12" s="180">
        <v>5719</v>
      </c>
      <c r="F12" s="180">
        <v>7863</v>
      </c>
      <c r="G12" s="32" t="s">
        <v>108</v>
      </c>
    </row>
    <row r="13" spans="1:7" ht="22.5" customHeight="1" x14ac:dyDescent="0.3">
      <c r="A13" s="33" t="s">
        <v>136</v>
      </c>
      <c r="B13" s="154">
        <f t="shared" si="0"/>
        <v>1.5001414571289589</v>
      </c>
      <c r="C13" s="176">
        <f>(E13/E14)*100</f>
        <v>4.7379737973797384</v>
      </c>
      <c r="D13" s="176">
        <f>(F13/F14)*100</f>
        <v>6.2381152545086973</v>
      </c>
      <c r="E13" s="179">
        <v>1895</v>
      </c>
      <c r="F13" s="179">
        <v>6233</v>
      </c>
      <c r="G13" s="164" t="s">
        <v>137</v>
      </c>
    </row>
    <row r="14" spans="1:7" ht="25.5" customHeight="1" x14ac:dyDescent="0.55000000000000004">
      <c r="A14" s="34" t="s">
        <v>27</v>
      </c>
      <c r="B14" s="114">
        <f>SUM(B7:B13)</f>
        <v>1.7763568394002505E-15</v>
      </c>
      <c r="C14" s="175">
        <f>SUM(C7:C13)</f>
        <v>99.999999999999986</v>
      </c>
      <c r="D14" s="175">
        <f>SUM(D7:D13)</f>
        <v>99.999999999999986</v>
      </c>
      <c r="E14" s="180">
        <v>39996</v>
      </c>
      <c r="F14" s="192">
        <v>99918</v>
      </c>
      <c r="G14" s="34" t="s">
        <v>314</v>
      </c>
    </row>
    <row r="15" spans="1:7" ht="20.25" customHeight="1" x14ac:dyDescent="0.3">
      <c r="A15" s="269" t="s">
        <v>127</v>
      </c>
      <c r="B15" s="269"/>
      <c r="C15" s="275" t="s">
        <v>128</v>
      </c>
      <c r="D15" s="275"/>
      <c r="E15" s="275"/>
      <c r="F15" s="275"/>
      <c r="G15" s="275"/>
    </row>
  </sheetData>
  <mergeCells count="6">
    <mergeCell ref="A2:G2"/>
    <mergeCell ref="A3:G3"/>
    <mergeCell ref="A5:A6"/>
    <mergeCell ref="G5:G6"/>
    <mergeCell ref="A15:B15"/>
    <mergeCell ref="C15:G15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15"/>
  <sheetViews>
    <sheetView view="pageBreakPreview" zoomScale="115" zoomScaleNormal="100" zoomScaleSheetLayoutView="115" workbookViewId="0">
      <selection activeCell="G19" sqref="G19"/>
    </sheetView>
  </sheetViews>
  <sheetFormatPr defaultRowHeight="14.4" x14ac:dyDescent="0.3"/>
  <cols>
    <col min="1" max="1" width="30.44140625" customWidth="1"/>
    <col min="2" max="2" width="17" customWidth="1"/>
    <col min="3" max="3" width="13.44140625" customWidth="1"/>
    <col min="4" max="6" width="12.6640625" customWidth="1"/>
    <col min="7" max="7" width="28.77734375" customWidth="1"/>
  </cols>
  <sheetData>
    <row r="1" spans="1:7" ht="18.600000000000001" x14ac:dyDescent="0.3">
      <c r="A1" s="21" t="s">
        <v>140</v>
      </c>
      <c r="B1" s="21"/>
      <c r="C1" s="21"/>
      <c r="D1" s="21"/>
      <c r="E1" s="21"/>
      <c r="F1" s="21"/>
      <c r="G1" s="28" t="s">
        <v>141</v>
      </c>
    </row>
    <row r="2" spans="1:7" ht="39" customHeight="1" x14ac:dyDescent="0.3">
      <c r="A2" s="307" t="s">
        <v>330</v>
      </c>
      <c r="B2" s="307"/>
      <c r="C2" s="307"/>
      <c r="D2" s="307"/>
      <c r="E2" s="307"/>
      <c r="F2" s="307"/>
      <c r="G2" s="307"/>
    </row>
    <row r="3" spans="1:7" ht="39.75" customHeight="1" x14ac:dyDescent="0.3">
      <c r="A3" s="308" t="s">
        <v>329</v>
      </c>
      <c r="B3" s="308"/>
      <c r="C3" s="308"/>
      <c r="D3" s="308"/>
      <c r="E3" s="308"/>
      <c r="F3" s="308"/>
      <c r="G3" s="308"/>
    </row>
    <row r="4" spans="1:7" ht="11.25" customHeight="1" x14ac:dyDescent="0.3">
      <c r="A4" s="86"/>
      <c r="B4" s="86"/>
      <c r="C4" s="86"/>
      <c r="D4" s="86"/>
      <c r="E4" s="140"/>
      <c r="F4" s="140"/>
      <c r="G4" s="86"/>
    </row>
    <row r="5" spans="1:7" ht="24.75" customHeight="1" x14ac:dyDescent="0.3">
      <c r="A5" s="299" t="s">
        <v>112</v>
      </c>
      <c r="B5" s="82" t="s">
        <v>74</v>
      </c>
      <c r="C5" s="82" t="s">
        <v>310</v>
      </c>
      <c r="D5" s="82" t="s">
        <v>311</v>
      </c>
      <c r="E5" s="135" t="s">
        <v>75</v>
      </c>
      <c r="F5" s="135" t="s">
        <v>4</v>
      </c>
      <c r="G5" s="278" t="s">
        <v>113</v>
      </c>
    </row>
    <row r="6" spans="1:7" ht="18" customHeight="1" x14ac:dyDescent="0.3">
      <c r="A6" s="303"/>
      <c r="B6" s="83" t="s">
        <v>77</v>
      </c>
      <c r="C6" s="84" t="s">
        <v>6</v>
      </c>
      <c r="D6" s="84" t="s">
        <v>7</v>
      </c>
      <c r="E6" s="137" t="s">
        <v>6</v>
      </c>
      <c r="F6" s="137" t="s">
        <v>7</v>
      </c>
      <c r="G6" s="304"/>
    </row>
    <row r="7" spans="1:7" ht="19.5" customHeight="1" x14ac:dyDescent="0.3">
      <c r="A7" s="33" t="s">
        <v>99</v>
      </c>
      <c r="B7" s="154">
        <f>(D7-C7)</f>
        <v>-7.9608796966463724E-2</v>
      </c>
      <c r="C7" s="186">
        <f>(E7/E14)*100</f>
        <v>0.9787377657779277</v>
      </c>
      <c r="D7" s="186">
        <f>(F7/F14)*100</f>
        <v>0.89912896881146398</v>
      </c>
      <c r="E7" s="179">
        <v>58</v>
      </c>
      <c r="F7" s="179">
        <v>128</v>
      </c>
      <c r="G7" s="167" t="s">
        <v>100</v>
      </c>
    </row>
    <row r="8" spans="1:7" ht="21" customHeight="1" x14ac:dyDescent="0.3">
      <c r="A8" s="34" t="s">
        <v>122</v>
      </c>
      <c r="B8" s="114">
        <f t="shared" ref="B8:B12" si="0">(D8-C8)</f>
        <v>25.33359120451286</v>
      </c>
      <c r="C8" s="189">
        <f>(E8/E14)*100</f>
        <v>31.690853864326694</v>
      </c>
      <c r="D8" s="189">
        <f>(F8/F14)*100</f>
        <v>57.024445068839555</v>
      </c>
      <c r="E8" s="180">
        <v>1878</v>
      </c>
      <c r="F8" s="180">
        <v>8118</v>
      </c>
      <c r="G8" s="32" t="s">
        <v>123</v>
      </c>
    </row>
    <row r="9" spans="1:7" ht="18.75" customHeight="1" x14ac:dyDescent="0.3">
      <c r="A9" s="33" t="s">
        <v>103</v>
      </c>
      <c r="B9" s="193">
        <f t="shared" si="0"/>
        <v>1.4048890137679125E-2</v>
      </c>
      <c r="C9" s="186">
        <f>(E9/E14)*100</f>
        <v>0</v>
      </c>
      <c r="D9" s="186">
        <f>(F9/F14)*100</f>
        <v>1.4048890137679125E-2</v>
      </c>
      <c r="E9" s="179">
        <v>0</v>
      </c>
      <c r="F9" s="179">
        <v>2</v>
      </c>
      <c r="G9" s="167" t="s">
        <v>124</v>
      </c>
    </row>
    <row r="10" spans="1:7" ht="21.75" customHeight="1" x14ac:dyDescent="0.3">
      <c r="A10" s="34" t="s">
        <v>105</v>
      </c>
      <c r="B10" s="114">
        <f t="shared" si="0"/>
        <v>-22.696302064698479</v>
      </c>
      <c r="C10" s="189">
        <f>(E10/E14)*100</f>
        <v>51.805602429969625</v>
      </c>
      <c r="D10" s="189">
        <f>(F10/F14)*100</f>
        <v>29.109300365271146</v>
      </c>
      <c r="E10" s="180">
        <v>3070</v>
      </c>
      <c r="F10" s="180">
        <v>4144</v>
      </c>
      <c r="G10" s="32" t="s">
        <v>106</v>
      </c>
    </row>
    <row r="11" spans="1:7" ht="18" customHeight="1" x14ac:dyDescent="0.3">
      <c r="A11" s="33" t="s">
        <v>125</v>
      </c>
      <c r="B11" s="154">
        <f t="shared" si="0"/>
        <v>0.18150710879530707</v>
      </c>
      <c r="C11" s="186">
        <f>(E11/E14)*100</f>
        <v>1.181235234559568</v>
      </c>
      <c r="D11" s="186">
        <f>(F11/F14)*100</f>
        <v>1.3627423433548751</v>
      </c>
      <c r="E11" s="179">
        <v>70</v>
      </c>
      <c r="F11" s="179">
        <v>194</v>
      </c>
      <c r="G11" s="164" t="s">
        <v>131</v>
      </c>
    </row>
    <row r="12" spans="1:7" ht="24" customHeight="1" x14ac:dyDescent="0.3">
      <c r="A12" s="34" t="s">
        <v>107</v>
      </c>
      <c r="B12" s="114">
        <f t="shared" si="0"/>
        <v>-2.052576987491225</v>
      </c>
      <c r="C12" s="189">
        <f>(E12/E14)*100</f>
        <v>8.8592642591967596</v>
      </c>
      <c r="D12" s="189">
        <f>(F12/F14)*100</f>
        <v>6.8066872717055347</v>
      </c>
      <c r="E12" s="180">
        <v>525</v>
      </c>
      <c r="F12" s="180">
        <v>969</v>
      </c>
      <c r="G12" s="32" t="s">
        <v>108</v>
      </c>
    </row>
    <row r="13" spans="1:7" ht="21.75" customHeight="1" x14ac:dyDescent="0.3">
      <c r="A13" s="33" t="s">
        <v>136</v>
      </c>
      <c r="B13" s="154">
        <f>(D13-C13)</f>
        <v>-0.70065935428968107</v>
      </c>
      <c r="C13" s="186">
        <f>(E13/E14)*100</f>
        <v>5.4843064461694224</v>
      </c>
      <c r="D13" s="186">
        <f>(F13/F14)*100</f>
        <v>4.7836470918797414</v>
      </c>
      <c r="E13" s="179">
        <v>325</v>
      </c>
      <c r="F13" s="179">
        <v>681</v>
      </c>
      <c r="G13" s="164" t="s">
        <v>137</v>
      </c>
    </row>
    <row r="14" spans="1:7" ht="24" customHeight="1" x14ac:dyDescent="0.3">
      <c r="A14" s="34" t="s">
        <v>27</v>
      </c>
      <c r="B14" s="114">
        <f>SUM(B7:B13)</f>
        <v>-2.6645352591003757E-15</v>
      </c>
      <c r="C14" s="191">
        <f>SUM(C7:C13)</f>
        <v>100</v>
      </c>
      <c r="D14" s="191">
        <f>SUM(D7:D13)</f>
        <v>100</v>
      </c>
      <c r="E14" s="180">
        <v>5926</v>
      </c>
      <c r="F14" s="180">
        <v>14236</v>
      </c>
      <c r="G14" s="34" t="s">
        <v>314</v>
      </c>
    </row>
    <row r="15" spans="1:7" ht="18.75" customHeight="1" x14ac:dyDescent="0.3">
      <c r="A15" s="269" t="s">
        <v>127</v>
      </c>
      <c r="B15" s="269"/>
      <c r="C15" s="275" t="s">
        <v>128</v>
      </c>
      <c r="D15" s="275"/>
      <c r="E15" s="275"/>
      <c r="F15" s="275"/>
      <c r="G15" s="275"/>
    </row>
  </sheetData>
  <mergeCells count="6">
    <mergeCell ref="C15:G15"/>
    <mergeCell ref="A5:A6"/>
    <mergeCell ref="A2:G2"/>
    <mergeCell ref="A3:G3"/>
    <mergeCell ref="G5:G6"/>
    <mergeCell ref="A15:B15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12"/>
  <sheetViews>
    <sheetView view="pageBreakPreview" zoomScale="145" zoomScaleNormal="100" zoomScaleSheetLayoutView="145" workbookViewId="0">
      <selection sqref="A1:G12"/>
    </sheetView>
  </sheetViews>
  <sheetFormatPr defaultRowHeight="14.4" x14ac:dyDescent="0.3"/>
  <cols>
    <col min="1" max="1" width="21.6640625" customWidth="1"/>
    <col min="2" max="2" width="15" customWidth="1"/>
    <col min="3" max="3" width="11.109375" customWidth="1"/>
    <col min="4" max="6" width="12.109375" customWidth="1"/>
    <col min="7" max="7" width="27.77734375" customWidth="1"/>
  </cols>
  <sheetData>
    <row r="1" spans="1:7" ht="18.600000000000001" x14ac:dyDescent="0.3">
      <c r="A1" s="21" t="s">
        <v>295</v>
      </c>
      <c r="B1" s="21"/>
      <c r="C1" s="21"/>
      <c r="D1" s="21"/>
      <c r="E1" s="21"/>
      <c r="F1" s="21"/>
      <c r="G1" s="28" t="s">
        <v>142</v>
      </c>
    </row>
    <row r="2" spans="1:7" ht="18.600000000000001" x14ac:dyDescent="0.3">
      <c r="A2" s="297" t="s">
        <v>411</v>
      </c>
      <c r="B2" s="297"/>
      <c r="C2" s="297"/>
      <c r="D2" s="297"/>
      <c r="E2" s="297"/>
      <c r="F2" s="297"/>
      <c r="G2" s="297"/>
    </row>
    <row r="3" spans="1:7" ht="18.600000000000001" x14ac:dyDescent="0.3">
      <c r="A3" s="298" t="s">
        <v>410</v>
      </c>
      <c r="B3" s="298"/>
      <c r="C3" s="298"/>
      <c r="D3" s="298"/>
      <c r="E3" s="298"/>
      <c r="F3" s="298"/>
      <c r="G3" s="298"/>
    </row>
    <row r="4" spans="1:7" ht="22.5" customHeight="1" x14ac:dyDescent="0.3">
      <c r="A4" s="299" t="s">
        <v>143</v>
      </c>
      <c r="B4" s="82" t="s">
        <v>74</v>
      </c>
      <c r="C4" s="82" t="s">
        <v>310</v>
      </c>
      <c r="D4" s="82" t="s">
        <v>311</v>
      </c>
      <c r="E4" s="135" t="s">
        <v>75</v>
      </c>
      <c r="F4" s="135" t="s">
        <v>4</v>
      </c>
      <c r="G4" s="278" t="s">
        <v>144</v>
      </c>
    </row>
    <row r="5" spans="1:7" ht="21.75" customHeight="1" x14ac:dyDescent="0.3">
      <c r="A5" s="301"/>
      <c r="B5" s="137" t="s">
        <v>77</v>
      </c>
      <c r="C5" s="137" t="s">
        <v>6</v>
      </c>
      <c r="D5" s="137" t="s">
        <v>7</v>
      </c>
      <c r="E5" s="137" t="s">
        <v>6</v>
      </c>
      <c r="F5" s="137" t="s">
        <v>7</v>
      </c>
      <c r="G5" s="279"/>
    </row>
    <row r="6" spans="1:7" ht="19.5" customHeight="1" x14ac:dyDescent="0.3">
      <c r="A6" s="33" t="s">
        <v>107</v>
      </c>
      <c r="B6" s="154">
        <f>(D6-C6)</f>
        <v>14.402063061792113</v>
      </c>
      <c r="C6" s="196">
        <f>(E6/E11)*100</f>
        <v>18.717610891523933</v>
      </c>
      <c r="D6" s="196">
        <f>(F6/F11)*100</f>
        <v>33.119673953316045</v>
      </c>
      <c r="E6" s="179">
        <v>4262</v>
      </c>
      <c r="F6" s="179">
        <v>8939</v>
      </c>
      <c r="G6" s="167" t="s">
        <v>108</v>
      </c>
    </row>
    <row r="7" spans="1:7" ht="26.25" customHeight="1" x14ac:dyDescent="0.3">
      <c r="A7" s="34" t="s">
        <v>105</v>
      </c>
      <c r="B7" s="114">
        <f>(D7-C7)</f>
        <v>-6.9489081904308172</v>
      </c>
      <c r="C7" s="194">
        <f>(E7/E11)*100</f>
        <v>30.865173473869127</v>
      </c>
      <c r="D7" s="194">
        <f>(F7/F11)*100</f>
        <v>23.91626528343831</v>
      </c>
      <c r="E7" s="180">
        <v>7028</v>
      </c>
      <c r="F7" s="180">
        <v>6455</v>
      </c>
      <c r="G7" s="32" t="s">
        <v>106</v>
      </c>
    </row>
    <row r="8" spans="1:7" ht="22.5" customHeight="1" x14ac:dyDescent="0.3">
      <c r="A8" s="33" t="s">
        <v>103</v>
      </c>
      <c r="B8" s="154">
        <f>(D8-C8)</f>
        <v>-0.55379251216678926</v>
      </c>
      <c r="C8" s="196">
        <f>(E8/E11)*100</f>
        <v>1.8357487922705313</v>
      </c>
      <c r="D8" s="196">
        <f>(F8/F11)*100</f>
        <v>1.2819562801037421</v>
      </c>
      <c r="E8" s="179">
        <v>418</v>
      </c>
      <c r="F8" s="179">
        <v>346</v>
      </c>
      <c r="G8" s="167" t="s">
        <v>124</v>
      </c>
    </row>
    <row r="9" spans="1:7" ht="24" customHeight="1" x14ac:dyDescent="0.3">
      <c r="A9" s="34" t="s">
        <v>122</v>
      </c>
      <c r="B9" s="114">
        <f>(D9-C9)</f>
        <v>-8.1639501804780465</v>
      </c>
      <c r="C9" s="194">
        <f>(E9/E11)*100</f>
        <v>47.949055775142732</v>
      </c>
      <c r="D9" s="194">
        <f>(F9/F11)*100</f>
        <v>39.785105594664685</v>
      </c>
      <c r="E9" s="180">
        <v>10918</v>
      </c>
      <c r="F9" s="180">
        <v>10738</v>
      </c>
      <c r="G9" s="32" t="s">
        <v>123</v>
      </c>
    </row>
    <row r="10" spans="1:7" ht="20.25" customHeight="1" x14ac:dyDescent="0.3">
      <c r="A10" s="33" t="s">
        <v>136</v>
      </c>
      <c r="B10" s="154">
        <f>(D10-C10)</f>
        <v>1.2645878212835377</v>
      </c>
      <c r="C10" s="196">
        <f>(E10/E11)*100</f>
        <v>0.6324110671936759</v>
      </c>
      <c r="D10" s="196">
        <f>(F10/F11)*100</f>
        <v>1.8969988884772138</v>
      </c>
      <c r="E10" s="179">
        <v>144</v>
      </c>
      <c r="F10" s="179">
        <v>512</v>
      </c>
      <c r="G10" s="167" t="s">
        <v>137</v>
      </c>
    </row>
    <row r="11" spans="1:7" ht="27" customHeight="1" x14ac:dyDescent="0.3">
      <c r="A11" s="34" t="s">
        <v>27</v>
      </c>
      <c r="B11" s="114">
        <f>SUM(B6:B10)</f>
        <v>-2.6645352591003757E-15</v>
      </c>
      <c r="C11" s="195">
        <f>SUM(C6:C10)</f>
        <v>99.999999999999986</v>
      </c>
      <c r="D11" s="195">
        <f>SUM(D6:D10)</f>
        <v>100</v>
      </c>
      <c r="E11" s="180">
        <f>SUM(E6:E10)</f>
        <v>22770</v>
      </c>
      <c r="F11" s="180">
        <f>SUM(F6:F10)</f>
        <v>26990</v>
      </c>
      <c r="G11" s="32" t="s">
        <v>314</v>
      </c>
    </row>
    <row r="12" spans="1:7" ht="20.25" customHeight="1" x14ac:dyDescent="0.3">
      <c r="A12" s="269" t="s">
        <v>127</v>
      </c>
      <c r="B12" s="269"/>
      <c r="C12" s="275" t="s">
        <v>128</v>
      </c>
      <c r="D12" s="275"/>
      <c r="E12" s="275"/>
      <c r="F12" s="275"/>
      <c r="G12" s="275"/>
    </row>
  </sheetData>
  <mergeCells count="6">
    <mergeCell ref="A2:G2"/>
    <mergeCell ref="A3:G3"/>
    <mergeCell ref="A4:A5"/>
    <mergeCell ref="G4:G5"/>
    <mergeCell ref="A12:B12"/>
    <mergeCell ref="C12:G12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8"/>
  <sheetViews>
    <sheetView view="pageBreakPreview" zoomScale="145" zoomScaleNormal="100" zoomScaleSheetLayoutView="145" workbookViewId="0"/>
  </sheetViews>
  <sheetFormatPr defaultRowHeight="14.4" x14ac:dyDescent="0.3"/>
  <cols>
    <col min="1" max="1" width="39.33203125" customWidth="1"/>
    <col min="5" max="5" width="24" customWidth="1"/>
    <col min="6" max="6" width="0.33203125" hidden="1" customWidth="1"/>
    <col min="7" max="7" width="9" hidden="1" customWidth="1"/>
  </cols>
  <sheetData>
    <row r="1" spans="1:7" ht="18.600000000000001" x14ac:dyDescent="0.55000000000000004">
      <c r="A1" s="35" t="s">
        <v>145</v>
      </c>
      <c r="B1" s="35"/>
      <c r="C1" s="35"/>
      <c r="D1" s="35"/>
      <c r="E1" s="35" t="s">
        <v>146</v>
      </c>
      <c r="F1" s="36"/>
      <c r="G1" s="96"/>
    </row>
    <row r="2" spans="1:7" ht="18.600000000000001" x14ac:dyDescent="0.3">
      <c r="A2" s="309" t="s">
        <v>331</v>
      </c>
      <c r="B2" s="309"/>
      <c r="C2" s="309"/>
      <c r="D2" s="309"/>
      <c r="E2" s="309"/>
      <c r="F2" s="309"/>
      <c r="G2" s="309"/>
    </row>
    <row r="3" spans="1:7" ht="22.5" customHeight="1" x14ac:dyDescent="0.3">
      <c r="A3" s="309" t="s">
        <v>332</v>
      </c>
      <c r="B3" s="309"/>
      <c r="C3" s="309"/>
      <c r="D3" s="309"/>
      <c r="E3" s="309"/>
      <c r="F3" s="309"/>
      <c r="G3" s="309"/>
    </row>
    <row r="4" spans="1:7" ht="18.600000000000001" x14ac:dyDescent="0.55000000000000004">
      <c r="A4" s="315" t="s">
        <v>79</v>
      </c>
      <c r="B4" s="294" t="s">
        <v>292</v>
      </c>
      <c r="C4" s="310"/>
      <c r="D4" s="294" t="s">
        <v>80</v>
      </c>
      <c r="E4" s="313"/>
      <c r="F4" s="97"/>
      <c r="G4" s="98"/>
    </row>
    <row r="5" spans="1:7" ht="21.75" customHeight="1" x14ac:dyDescent="0.55000000000000004">
      <c r="A5" s="316"/>
      <c r="B5" s="311" t="s">
        <v>147</v>
      </c>
      <c r="C5" s="312"/>
      <c r="D5" s="311"/>
      <c r="E5" s="314"/>
      <c r="F5" s="99"/>
      <c r="G5" s="100"/>
    </row>
    <row r="6" spans="1:7" ht="28.5" customHeight="1" x14ac:dyDescent="0.55000000000000004">
      <c r="A6" s="197" t="s">
        <v>148</v>
      </c>
      <c r="B6" s="317">
        <v>9.8140693454061907</v>
      </c>
      <c r="C6" s="317"/>
      <c r="D6" s="317" t="s">
        <v>149</v>
      </c>
      <c r="E6" s="317"/>
      <c r="F6" s="99"/>
      <c r="G6" s="100"/>
    </row>
    <row r="7" spans="1:7" ht="29.25" customHeight="1" x14ac:dyDescent="0.55000000000000004">
      <c r="A7" s="198" t="s">
        <v>150</v>
      </c>
      <c r="B7" s="318">
        <v>2.3532425173135101</v>
      </c>
      <c r="C7" s="318"/>
      <c r="D7" s="318" t="s">
        <v>151</v>
      </c>
      <c r="E7" s="318"/>
      <c r="F7" s="99"/>
      <c r="G7" s="100"/>
    </row>
    <row r="8" spans="1:7" ht="18.600000000000001" x14ac:dyDescent="0.55000000000000004">
      <c r="A8" s="319" t="s">
        <v>156</v>
      </c>
      <c r="B8" s="319"/>
      <c r="C8" s="319"/>
      <c r="D8" s="320" t="s">
        <v>152</v>
      </c>
      <c r="E8" s="320"/>
      <c r="F8" s="101"/>
      <c r="G8" s="102"/>
    </row>
  </sheetData>
  <mergeCells count="12">
    <mergeCell ref="B6:C6"/>
    <mergeCell ref="D6:E6"/>
    <mergeCell ref="B7:C7"/>
    <mergeCell ref="D7:E7"/>
    <mergeCell ref="A8:C8"/>
    <mergeCell ref="D8:E8"/>
    <mergeCell ref="A2:G2"/>
    <mergeCell ref="A3:G3"/>
    <mergeCell ref="B4:C4"/>
    <mergeCell ref="B5:C5"/>
    <mergeCell ref="D4:E5"/>
    <mergeCell ref="A4:A5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8"/>
  <sheetViews>
    <sheetView view="pageBreakPreview" zoomScale="160" zoomScaleNormal="100" zoomScaleSheetLayoutView="160" workbookViewId="0"/>
  </sheetViews>
  <sheetFormatPr defaultRowHeight="14.4" x14ac:dyDescent="0.3"/>
  <cols>
    <col min="2" max="2" width="20.6640625" customWidth="1"/>
    <col min="4" max="4" width="15.33203125" customWidth="1"/>
    <col min="6" max="6" width="15.109375" customWidth="1"/>
  </cols>
  <sheetData>
    <row r="1" spans="1:6" s="128" customFormat="1" ht="25.5" customHeight="1" x14ac:dyDescent="0.3">
      <c r="A1" s="130" t="s">
        <v>294</v>
      </c>
      <c r="B1" s="130"/>
      <c r="C1" s="130"/>
      <c r="D1" s="130"/>
      <c r="E1" s="131"/>
      <c r="F1" s="132" t="s">
        <v>155</v>
      </c>
    </row>
    <row r="2" spans="1:6" ht="18.600000000000001" x14ac:dyDescent="0.3">
      <c r="A2" s="325" t="s">
        <v>413</v>
      </c>
      <c r="B2" s="326"/>
      <c r="C2" s="326"/>
      <c r="D2" s="326"/>
      <c r="E2" s="326"/>
      <c r="F2" s="327"/>
    </row>
    <row r="3" spans="1:6" ht="18.600000000000001" x14ac:dyDescent="0.3">
      <c r="A3" s="325" t="s">
        <v>414</v>
      </c>
      <c r="B3" s="326"/>
      <c r="C3" s="326"/>
      <c r="D3" s="326"/>
      <c r="E3" s="326"/>
      <c r="F3" s="327"/>
    </row>
    <row r="4" spans="1:6" ht="9" customHeight="1" x14ac:dyDescent="0.55000000000000004">
      <c r="A4" s="106"/>
      <c r="B4" s="106"/>
      <c r="C4" s="106"/>
      <c r="D4" s="106"/>
      <c r="E4" s="106"/>
      <c r="F4" s="106"/>
    </row>
    <row r="5" spans="1:6" ht="18.600000000000001" x14ac:dyDescent="0.3">
      <c r="A5" s="328" t="s">
        <v>74</v>
      </c>
      <c r="B5" s="329"/>
      <c r="C5" s="294" t="s">
        <v>3</v>
      </c>
      <c r="D5" s="310"/>
      <c r="E5" s="294" t="s">
        <v>4</v>
      </c>
      <c r="F5" s="313"/>
    </row>
    <row r="6" spans="1:6" ht="18.600000000000001" x14ac:dyDescent="0.3">
      <c r="A6" s="321" t="s">
        <v>77</v>
      </c>
      <c r="B6" s="322"/>
      <c r="C6" s="311" t="s">
        <v>6</v>
      </c>
      <c r="D6" s="312"/>
      <c r="E6" s="323" t="s">
        <v>7</v>
      </c>
      <c r="F6" s="324"/>
    </row>
    <row r="7" spans="1:6" ht="18.600000000000001" x14ac:dyDescent="0.3">
      <c r="A7" s="330">
        <f>(E7-C7)</f>
        <v>1.7232880125880996</v>
      </c>
      <c r="B7" s="331"/>
      <c r="C7" s="332">
        <v>13.0568191594853</v>
      </c>
      <c r="D7" s="333"/>
      <c r="E7" s="334">
        <v>14.7801071720734</v>
      </c>
      <c r="F7" s="335"/>
    </row>
    <row r="8" spans="1:6" ht="25.5" customHeight="1" x14ac:dyDescent="0.3">
      <c r="A8" s="337" t="s">
        <v>156</v>
      </c>
      <c r="B8" s="337"/>
      <c r="C8" s="337"/>
      <c r="D8" s="336" t="s">
        <v>152</v>
      </c>
      <c r="E8" s="336"/>
      <c r="F8" s="336"/>
    </row>
  </sheetData>
  <mergeCells count="13">
    <mergeCell ref="A7:B7"/>
    <mergeCell ref="C7:D7"/>
    <mergeCell ref="E7:F7"/>
    <mergeCell ref="D8:F8"/>
    <mergeCell ref="A8:C8"/>
    <mergeCell ref="A6:B6"/>
    <mergeCell ref="C6:D6"/>
    <mergeCell ref="E6:F6"/>
    <mergeCell ref="A2:F2"/>
    <mergeCell ref="A3:F3"/>
    <mergeCell ref="A5:B5"/>
    <mergeCell ref="C5:D5"/>
    <mergeCell ref="E5:F5"/>
  </mergeCells>
  <pageMargins left="0.7" right="0.7" top="0.75" bottom="0.75" header="0.3" footer="0.3"/>
  <pageSetup paperSize="9" scale="5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14"/>
  <sheetViews>
    <sheetView view="pageBreakPreview" zoomScale="140" zoomScaleNormal="100" zoomScaleSheetLayoutView="140" workbookViewId="0"/>
  </sheetViews>
  <sheetFormatPr defaultRowHeight="14.4" x14ac:dyDescent="0.3"/>
  <cols>
    <col min="1" max="1" width="33" customWidth="1"/>
    <col min="2" max="2" width="0.109375" customWidth="1"/>
    <col min="3" max="3" width="15.44140625" customWidth="1"/>
    <col min="4" max="4" width="11.77734375" customWidth="1"/>
    <col min="5" max="5" width="16.6640625" customWidth="1"/>
    <col min="6" max="6" width="13.109375" customWidth="1"/>
    <col min="7" max="7" width="0.109375" customWidth="1"/>
  </cols>
  <sheetData>
    <row r="1" spans="1:7" ht="18.600000000000001" x14ac:dyDescent="0.55000000000000004">
      <c r="A1" s="103" t="s">
        <v>153</v>
      </c>
      <c r="B1" s="103"/>
      <c r="C1" s="103"/>
      <c r="D1" s="103"/>
      <c r="E1" s="104"/>
      <c r="F1" s="105" t="s">
        <v>154</v>
      </c>
      <c r="G1" s="37"/>
    </row>
    <row r="2" spans="1:7" ht="18.600000000000001" x14ac:dyDescent="0.3">
      <c r="A2" s="325" t="s">
        <v>334</v>
      </c>
      <c r="B2" s="326"/>
      <c r="C2" s="326"/>
      <c r="D2" s="326"/>
      <c r="E2" s="326"/>
      <c r="F2" s="327"/>
      <c r="G2" s="37"/>
    </row>
    <row r="3" spans="1:7" ht="18.600000000000001" x14ac:dyDescent="0.3">
      <c r="A3" s="325" t="s">
        <v>333</v>
      </c>
      <c r="B3" s="326"/>
      <c r="C3" s="326"/>
      <c r="D3" s="326"/>
      <c r="E3" s="326"/>
      <c r="F3" s="327"/>
      <c r="G3" s="37"/>
    </row>
    <row r="4" spans="1:7" ht="6" customHeight="1" x14ac:dyDescent="0.55000000000000004">
      <c r="A4" s="106"/>
      <c r="B4" s="106"/>
      <c r="C4" s="106"/>
      <c r="D4" s="106"/>
      <c r="E4" s="106"/>
      <c r="F4" s="106"/>
      <c r="G4" s="37"/>
    </row>
    <row r="5" spans="1:7" ht="18.600000000000001" x14ac:dyDescent="0.3">
      <c r="A5" s="328" t="s">
        <v>74</v>
      </c>
      <c r="B5" s="329"/>
      <c r="C5" s="294" t="s">
        <v>3</v>
      </c>
      <c r="D5" s="310"/>
      <c r="E5" s="294" t="s">
        <v>4</v>
      </c>
      <c r="F5" s="313"/>
      <c r="G5" s="37"/>
    </row>
    <row r="6" spans="1:7" ht="18.600000000000001" x14ac:dyDescent="0.3">
      <c r="A6" s="338" t="s">
        <v>77</v>
      </c>
      <c r="B6" s="339"/>
      <c r="C6" s="323" t="s">
        <v>6</v>
      </c>
      <c r="D6" s="340"/>
      <c r="E6" s="323" t="s">
        <v>7</v>
      </c>
      <c r="F6" s="324"/>
      <c r="G6" s="37"/>
    </row>
    <row r="7" spans="1:7" ht="31.5" customHeight="1" x14ac:dyDescent="0.3">
      <c r="A7" s="341">
        <f>(E7-C7)</f>
        <v>0.39999999999999947</v>
      </c>
      <c r="B7" s="341"/>
      <c r="C7" s="342">
        <v>6.9</v>
      </c>
      <c r="D7" s="342"/>
      <c r="E7" s="342">
        <v>7.3</v>
      </c>
      <c r="F7" s="342"/>
      <c r="G7" s="37"/>
    </row>
    <row r="8" spans="1:7" ht="23.25" customHeight="1" x14ac:dyDescent="0.3">
      <c r="A8" s="269" t="s">
        <v>457</v>
      </c>
      <c r="B8" s="269"/>
      <c r="C8" s="269"/>
      <c r="D8" s="275" t="s">
        <v>456</v>
      </c>
      <c r="E8" s="275"/>
      <c r="F8" s="275"/>
      <c r="G8" s="37"/>
    </row>
    <row r="14" spans="1:7" x14ac:dyDescent="0.3">
      <c r="E14" s="78"/>
    </row>
  </sheetData>
  <mergeCells count="13">
    <mergeCell ref="A7:B7"/>
    <mergeCell ref="C7:D7"/>
    <mergeCell ref="E7:F7"/>
    <mergeCell ref="D8:F8"/>
    <mergeCell ref="A8:C8"/>
    <mergeCell ref="A6:B6"/>
    <mergeCell ref="C6:D6"/>
    <mergeCell ref="E6:F6"/>
    <mergeCell ref="A2:F2"/>
    <mergeCell ref="A3:F3"/>
    <mergeCell ref="A5:B5"/>
    <mergeCell ref="C5:D5"/>
    <mergeCell ref="E5:F5"/>
  </mergeCells>
  <pageMargins left="0.7" right="0.7" top="0.75" bottom="0.75" header="0.3" footer="0.3"/>
  <pageSetup paperSize="9" scale="5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13"/>
  <sheetViews>
    <sheetView view="pageBreakPreview" zoomScale="120" zoomScaleNormal="100" zoomScaleSheetLayoutView="120" workbookViewId="0"/>
  </sheetViews>
  <sheetFormatPr defaultRowHeight="14.4" x14ac:dyDescent="0.3"/>
  <cols>
    <col min="1" max="1" width="30.33203125" customWidth="1"/>
    <col min="2" max="2" width="14" customWidth="1"/>
    <col min="3" max="3" width="11.88671875" customWidth="1"/>
    <col min="4" max="6" width="12.77734375" customWidth="1"/>
    <col min="7" max="7" width="31.21875" customWidth="1"/>
  </cols>
  <sheetData>
    <row r="1" spans="1:7" ht="27.75" customHeight="1" x14ac:dyDescent="0.55000000000000004">
      <c r="A1" s="38" t="s">
        <v>293</v>
      </c>
      <c r="B1" s="38"/>
      <c r="C1" s="39"/>
      <c r="D1" s="39"/>
      <c r="E1" s="39"/>
      <c r="F1" s="39"/>
      <c r="G1" s="40" t="s">
        <v>157</v>
      </c>
    </row>
    <row r="2" spans="1:7" ht="18.600000000000001" x14ac:dyDescent="0.3">
      <c r="A2" s="343" t="s">
        <v>358</v>
      </c>
      <c r="B2" s="343"/>
      <c r="C2" s="343"/>
      <c r="D2" s="343"/>
      <c r="E2" s="343"/>
      <c r="F2" s="343"/>
      <c r="G2" s="343"/>
    </row>
    <row r="3" spans="1:7" ht="18.600000000000001" x14ac:dyDescent="0.3">
      <c r="A3" s="343" t="s">
        <v>357</v>
      </c>
      <c r="B3" s="343"/>
      <c r="C3" s="343"/>
      <c r="D3" s="343"/>
      <c r="E3" s="343"/>
      <c r="F3" s="343"/>
      <c r="G3" s="343"/>
    </row>
    <row r="4" spans="1:7" ht="3.75" customHeight="1" x14ac:dyDescent="0.55000000000000004">
      <c r="A4" s="87"/>
      <c r="B4" s="87"/>
      <c r="C4" s="87"/>
      <c r="D4" s="87"/>
      <c r="E4" s="147"/>
      <c r="F4" s="147"/>
      <c r="G4" s="87"/>
    </row>
    <row r="5" spans="1:7" ht="22.5" customHeight="1" x14ac:dyDescent="0.3">
      <c r="A5" s="344" t="s">
        <v>158</v>
      </c>
      <c r="B5" s="144" t="s">
        <v>74</v>
      </c>
      <c r="C5" s="135" t="s">
        <v>335</v>
      </c>
      <c r="D5" s="135" t="s">
        <v>311</v>
      </c>
      <c r="E5" s="135" t="s">
        <v>3</v>
      </c>
      <c r="F5" s="135" t="s">
        <v>4</v>
      </c>
      <c r="G5" s="345" t="s">
        <v>159</v>
      </c>
    </row>
    <row r="6" spans="1:7" ht="21" customHeight="1" x14ac:dyDescent="0.3">
      <c r="A6" s="344"/>
      <c r="B6" s="145" t="s">
        <v>77</v>
      </c>
      <c r="C6" s="136" t="s">
        <v>6</v>
      </c>
      <c r="D6" s="136" t="s">
        <v>7</v>
      </c>
      <c r="E6" s="219" t="s">
        <v>6</v>
      </c>
      <c r="F6" s="219" t="s">
        <v>7</v>
      </c>
      <c r="G6" s="346"/>
    </row>
    <row r="7" spans="1:7" ht="20.25" customHeight="1" x14ac:dyDescent="0.3">
      <c r="A7" s="202" t="s">
        <v>352</v>
      </c>
      <c r="B7" s="203">
        <f>(D7-C7)</f>
        <v>2.6326012206236662</v>
      </c>
      <c r="C7" s="200">
        <f>(E7/E12)*100</f>
        <v>10.910326086956522</v>
      </c>
      <c r="D7" s="230">
        <f>(F7/F12)*100</f>
        <v>13.542927307580188</v>
      </c>
      <c r="E7" s="166">
        <v>8030</v>
      </c>
      <c r="F7" s="166">
        <v>15331</v>
      </c>
      <c r="G7" s="232" t="s">
        <v>351</v>
      </c>
    </row>
    <row r="8" spans="1:7" ht="20.25" customHeight="1" x14ac:dyDescent="0.3">
      <c r="A8" s="43" t="s">
        <v>353</v>
      </c>
      <c r="B8" s="201">
        <f>D8-C8</f>
        <v>0.61607151773132429</v>
      </c>
      <c r="C8" s="79">
        <f>SUM(E8/E12)*100</f>
        <v>2.5896739130434785</v>
      </c>
      <c r="D8" s="233">
        <f>(F8/F12)*100</f>
        <v>3.2057454307748028</v>
      </c>
      <c r="E8" s="109">
        <v>1906</v>
      </c>
      <c r="F8" s="109">
        <v>3629</v>
      </c>
      <c r="G8" s="231" t="s">
        <v>354</v>
      </c>
    </row>
    <row r="9" spans="1:7" ht="21" customHeight="1" x14ac:dyDescent="0.3">
      <c r="A9" s="202" t="s">
        <v>160</v>
      </c>
      <c r="B9" s="203">
        <f>(D9-C9)</f>
        <v>-32.390184341788448</v>
      </c>
      <c r="C9" s="200">
        <f>(E9/E12)*100</f>
        <v>56.070652173913039</v>
      </c>
      <c r="D9" s="230">
        <f>(F9/F12)*100</f>
        <v>23.680467832124592</v>
      </c>
      <c r="E9" s="166">
        <v>41268</v>
      </c>
      <c r="F9" s="166">
        <v>26807</v>
      </c>
      <c r="G9" s="232" t="s">
        <v>161</v>
      </c>
    </row>
    <row r="10" spans="1:7" ht="21.75" customHeight="1" x14ac:dyDescent="0.3">
      <c r="A10" s="43" t="s">
        <v>162</v>
      </c>
      <c r="B10" s="201">
        <f>(D10-C10)</f>
        <v>0.33788170654564764</v>
      </c>
      <c r="C10" s="79">
        <f>(E10/E12)*100</f>
        <v>3.1576086956521738</v>
      </c>
      <c r="D10" s="233">
        <f>(F10/F12)*100</f>
        <v>3.4954904021978215</v>
      </c>
      <c r="E10" s="109">
        <v>2324</v>
      </c>
      <c r="F10" s="109">
        <v>3957</v>
      </c>
      <c r="G10" s="231" t="s">
        <v>163</v>
      </c>
    </row>
    <row r="11" spans="1:7" ht="21.75" customHeight="1" x14ac:dyDescent="0.3">
      <c r="A11" s="202" t="s">
        <v>164</v>
      </c>
      <c r="B11" s="203">
        <f>(D11-C11)</f>
        <v>28.803629896887813</v>
      </c>
      <c r="C11" s="200">
        <f>(E11/E12)*100</f>
        <v>27.271739130434781</v>
      </c>
      <c r="D11" s="230">
        <f>(F11/F12)*100</f>
        <v>56.075369027322594</v>
      </c>
      <c r="E11" s="166">
        <v>20072</v>
      </c>
      <c r="F11" s="166">
        <v>63479</v>
      </c>
      <c r="G11" s="232" t="s">
        <v>165</v>
      </c>
    </row>
    <row r="12" spans="1:7" ht="23.25" customHeight="1" x14ac:dyDescent="0.3">
      <c r="A12" s="43" t="s">
        <v>27</v>
      </c>
      <c r="B12" s="201">
        <f>SUM(B7:B11)</f>
        <v>0</v>
      </c>
      <c r="C12" s="217">
        <f>SUM(C7:C11)</f>
        <v>99.999999999999986</v>
      </c>
      <c r="D12" s="234">
        <f>SUM(D7:D11)</f>
        <v>100</v>
      </c>
      <c r="E12" s="180">
        <f>SUM(E7:E11)</f>
        <v>73600</v>
      </c>
      <c r="F12" s="180">
        <f>SUM(F7:F11)</f>
        <v>113203</v>
      </c>
      <c r="G12" s="231" t="s">
        <v>314</v>
      </c>
    </row>
    <row r="13" spans="1:7" ht="27" customHeight="1" x14ac:dyDescent="0.3">
      <c r="A13" s="269" t="s">
        <v>356</v>
      </c>
      <c r="B13" s="269"/>
      <c r="C13" s="275" t="s">
        <v>355</v>
      </c>
      <c r="D13" s="275"/>
      <c r="E13" s="275"/>
      <c r="F13" s="275"/>
      <c r="G13" s="275"/>
    </row>
  </sheetData>
  <mergeCells count="6">
    <mergeCell ref="A2:G2"/>
    <mergeCell ref="A3:G3"/>
    <mergeCell ref="A5:A6"/>
    <mergeCell ref="G5:G6"/>
    <mergeCell ref="A13:B13"/>
    <mergeCell ref="C13:G13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20"/>
  <sheetViews>
    <sheetView view="pageBreakPreview" zoomScaleNormal="100" zoomScaleSheetLayoutView="100" workbookViewId="0"/>
  </sheetViews>
  <sheetFormatPr defaultRowHeight="14.4" x14ac:dyDescent="0.3"/>
  <cols>
    <col min="1" max="1" width="31.33203125" customWidth="1"/>
    <col min="2" max="2" width="11.21875" customWidth="1"/>
    <col min="3" max="3" width="14.21875" customWidth="1"/>
    <col min="4" max="7" width="13.33203125" customWidth="1"/>
    <col min="8" max="8" width="33.77734375" customWidth="1"/>
    <col min="9" max="9" width="1.77734375" hidden="1" customWidth="1"/>
    <col min="10" max="10" width="3.77734375" hidden="1" customWidth="1"/>
  </cols>
  <sheetData>
    <row r="1" spans="1:10" ht="18.600000000000001" x14ac:dyDescent="0.3">
      <c r="A1" s="1" t="s">
        <v>0</v>
      </c>
      <c r="B1" s="1"/>
      <c r="C1" s="1"/>
      <c r="D1" s="2"/>
      <c r="E1" s="2"/>
      <c r="F1" s="2"/>
      <c r="G1" s="2"/>
      <c r="H1" s="3" t="s">
        <v>1</v>
      </c>
      <c r="I1" s="4"/>
      <c r="J1" s="5"/>
    </row>
    <row r="2" spans="1:10" ht="18.600000000000001" x14ac:dyDescent="0.3">
      <c r="A2" s="265" t="s">
        <v>322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0" ht="18.600000000000001" x14ac:dyDescent="0.3">
      <c r="A3" s="266" t="s">
        <v>323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0" ht="18.600000000000001" x14ac:dyDescent="0.3">
      <c r="A4" s="267" t="s">
        <v>2</v>
      </c>
      <c r="B4" s="135" t="s">
        <v>315</v>
      </c>
      <c r="C4" s="6" t="s">
        <v>310</v>
      </c>
      <c r="D4" s="6" t="s">
        <v>311</v>
      </c>
      <c r="E4" s="135" t="s">
        <v>314</v>
      </c>
      <c r="F4" s="135" t="s">
        <v>75</v>
      </c>
      <c r="G4" s="135" t="s">
        <v>4</v>
      </c>
      <c r="H4" s="267" t="s">
        <v>5</v>
      </c>
      <c r="I4" s="7"/>
      <c r="J4" s="7"/>
    </row>
    <row r="5" spans="1:10" ht="18.600000000000001" x14ac:dyDescent="0.3">
      <c r="A5" s="268"/>
      <c r="B5" s="136" t="s">
        <v>27</v>
      </c>
      <c r="C5" s="8" t="s">
        <v>6</v>
      </c>
      <c r="D5" s="8" t="s">
        <v>7</v>
      </c>
      <c r="E5" s="136" t="s">
        <v>27</v>
      </c>
      <c r="F5" s="136" t="s">
        <v>6</v>
      </c>
      <c r="G5" s="136" t="s">
        <v>7</v>
      </c>
      <c r="H5" s="268"/>
      <c r="I5" s="7"/>
      <c r="J5" s="7"/>
    </row>
    <row r="6" spans="1:10" ht="18.600000000000001" x14ac:dyDescent="0.3">
      <c r="A6" s="152" t="s">
        <v>8</v>
      </c>
      <c r="B6" s="155">
        <f>SUM(C6:D6)</f>
        <v>100</v>
      </c>
      <c r="C6" s="154">
        <f>(F6/E6)*100</f>
        <v>49.086572916647476</v>
      </c>
      <c r="D6" s="154">
        <f>(G6/E6)*100</f>
        <v>50.913427083352524</v>
      </c>
      <c r="E6" s="152">
        <f t="shared" ref="E6:E19" si="0">G6+F6</f>
        <v>2171164</v>
      </c>
      <c r="F6" s="152">
        <v>1065750</v>
      </c>
      <c r="G6" s="152">
        <v>1105414</v>
      </c>
      <c r="H6" s="157" t="s">
        <v>8</v>
      </c>
      <c r="I6" s="7"/>
      <c r="J6" s="7"/>
    </row>
    <row r="7" spans="1:10" ht="18.600000000000001" x14ac:dyDescent="0.3">
      <c r="A7" s="19" t="s">
        <v>9</v>
      </c>
      <c r="B7" s="162">
        <f t="shared" ref="B7:B19" si="1">SUM(C7:D7)</f>
        <v>100</v>
      </c>
      <c r="C7" s="114">
        <f t="shared" ref="C7:C19" si="2">(F7/E7)*100</f>
        <v>49.109118544614766</v>
      </c>
      <c r="D7" s="114">
        <f t="shared" ref="D7:D19" si="3">(G7/E7)*100</f>
        <v>50.890881455385227</v>
      </c>
      <c r="E7" s="19">
        <f t="shared" si="0"/>
        <v>2121775</v>
      </c>
      <c r="F7" s="19">
        <v>1041985</v>
      </c>
      <c r="G7" s="19">
        <v>1079790</v>
      </c>
      <c r="H7" s="158" t="s">
        <v>9</v>
      </c>
      <c r="I7" s="7"/>
      <c r="J7" s="7"/>
    </row>
    <row r="8" spans="1:10" ht="18.600000000000001" x14ac:dyDescent="0.3">
      <c r="A8" s="152" t="s">
        <v>10</v>
      </c>
      <c r="B8" s="155">
        <f t="shared" si="1"/>
        <v>100</v>
      </c>
      <c r="C8" s="154">
        <f t="shared" si="2"/>
        <v>49.271816804438167</v>
      </c>
      <c r="D8" s="154">
        <f t="shared" si="3"/>
        <v>50.728183195561826</v>
      </c>
      <c r="E8" s="152">
        <f t="shared" si="0"/>
        <v>1899522</v>
      </c>
      <c r="F8" s="152">
        <v>935929</v>
      </c>
      <c r="G8" s="152">
        <v>963593</v>
      </c>
      <c r="H8" s="159" t="s">
        <v>10</v>
      </c>
      <c r="I8" s="7"/>
      <c r="J8" s="7"/>
    </row>
    <row r="9" spans="1:10" ht="18.600000000000001" x14ac:dyDescent="0.3">
      <c r="A9" s="19" t="s">
        <v>11</v>
      </c>
      <c r="B9" s="162">
        <f t="shared" si="1"/>
        <v>100</v>
      </c>
      <c r="C9" s="114">
        <f t="shared" si="2"/>
        <v>49.114588951630616</v>
      </c>
      <c r="D9" s="114">
        <f t="shared" si="3"/>
        <v>50.885411048369377</v>
      </c>
      <c r="E9" s="19">
        <f t="shared" si="0"/>
        <v>1789169</v>
      </c>
      <c r="F9" s="19">
        <v>878743</v>
      </c>
      <c r="G9" s="19">
        <v>910426</v>
      </c>
      <c r="H9" s="160" t="s">
        <v>12</v>
      </c>
      <c r="I9" s="7"/>
      <c r="J9" s="7"/>
    </row>
    <row r="10" spans="1:10" ht="18.600000000000001" x14ac:dyDescent="0.3">
      <c r="A10" s="152" t="s">
        <v>13</v>
      </c>
      <c r="B10" s="155">
        <f t="shared" si="1"/>
        <v>100</v>
      </c>
      <c r="C10" s="154">
        <f t="shared" si="2"/>
        <v>47.772882530077197</v>
      </c>
      <c r="D10" s="154">
        <f t="shared" si="3"/>
        <v>52.227117469922803</v>
      </c>
      <c r="E10" s="152">
        <f t="shared" si="0"/>
        <v>2018057</v>
      </c>
      <c r="F10" s="152">
        <v>964084</v>
      </c>
      <c r="G10" s="152">
        <v>1053973</v>
      </c>
      <c r="H10" s="159" t="s">
        <v>14</v>
      </c>
      <c r="I10" s="7"/>
      <c r="J10" s="7"/>
    </row>
    <row r="11" spans="1:10" ht="18.600000000000001" x14ac:dyDescent="0.3">
      <c r="A11" s="19" t="s">
        <v>15</v>
      </c>
      <c r="B11" s="162">
        <f t="shared" si="1"/>
        <v>100</v>
      </c>
      <c r="C11" s="114">
        <f t="shared" si="2"/>
        <v>49.4484610617641</v>
      </c>
      <c r="D11" s="114">
        <f t="shared" si="3"/>
        <v>50.551538938235907</v>
      </c>
      <c r="E11" s="19">
        <f t="shared" si="0"/>
        <v>1936400</v>
      </c>
      <c r="F11" s="19">
        <v>957520</v>
      </c>
      <c r="G11" s="19">
        <v>978880</v>
      </c>
      <c r="H11" s="160" t="s">
        <v>16</v>
      </c>
      <c r="I11" s="7"/>
      <c r="J11" s="7"/>
    </row>
    <row r="12" spans="1:10" ht="18.600000000000001" x14ac:dyDescent="0.3">
      <c r="A12" s="152" t="s">
        <v>17</v>
      </c>
      <c r="B12" s="155">
        <f t="shared" si="1"/>
        <v>100</v>
      </c>
      <c r="C12" s="154">
        <f t="shared" si="2"/>
        <v>49.555538263303525</v>
      </c>
      <c r="D12" s="154">
        <f t="shared" si="3"/>
        <v>50.444461736696475</v>
      </c>
      <c r="E12" s="152">
        <f t="shared" si="0"/>
        <v>1747732</v>
      </c>
      <c r="F12" s="152">
        <v>866098</v>
      </c>
      <c r="G12" s="152">
        <v>881634</v>
      </c>
      <c r="H12" s="159" t="s">
        <v>18</v>
      </c>
      <c r="I12" s="7"/>
      <c r="J12" s="7"/>
    </row>
    <row r="13" spans="1:10" ht="18.600000000000001" x14ac:dyDescent="0.3">
      <c r="A13" s="19" t="s">
        <v>19</v>
      </c>
      <c r="B13" s="162">
        <f t="shared" si="1"/>
        <v>100</v>
      </c>
      <c r="C13" s="114">
        <f t="shared" si="2"/>
        <v>49.376079773803141</v>
      </c>
      <c r="D13" s="114">
        <f t="shared" si="3"/>
        <v>50.623920226196859</v>
      </c>
      <c r="E13" s="19">
        <f t="shared" si="0"/>
        <v>1527519</v>
      </c>
      <c r="F13" s="19">
        <v>754229</v>
      </c>
      <c r="G13" s="19">
        <v>773290</v>
      </c>
      <c r="H13" s="160" t="s">
        <v>20</v>
      </c>
      <c r="I13" s="7"/>
      <c r="J13" s="7"/>
    </row>
    <row r="14" spans="1:10" ht="18.600000000000001" x14ac:dyDescent="0.3">
      <c r="A14" s="152" t="s">
        <v>21</v>
      </c>
      <c r="B14" s="155">
        <f t="shared" si="1"/>
        <v>100</v>
      </c>
      <c r="C14" s="154">
        <f t="shared" si="2"/>
        <v>49.039929675559222</v>
      </c>
      <c r="D14" s="154">
        <f t="shared" si="3"/>
        <v>50.960070324440778</v>
      </c>
      <c r="E14" s="152">
        <f t="shared" si="0"/>
        <v>1284333</v>
      </c>
      <c r="F14" s="152">
        <v>629836</v>
      </c>
      <c r="G14" s="152">
        <v>654497</v>
      </c>
      <c r="H14" s="159" t="s">
        <v>22</v>
      </c>
      <c r="I14" s="7"/>
      <c r="J14" s="7"/>
    </row>
    <row r="15" spans="1:10" ht="18.600000000000001" x14ac:dyDescent="0.3">
      <c r="A15" s="19" t="s">
        <v>23</v>
      </c>
      <c r="B15" s="162">
        <f t="shared" si="1"/>
        <v>100</v>
      </c>
      <c r="C15" s="114">
        <f t="shared" si="2"/>
        <v>48.614685363041204</v>
      </c>
      <c r="D15" s="114">
        <f t="shared" si="3"/>
        <v>51.385314636958789</v>
      </c>
      <c r="E15" s="19">
        <f t="shared" si="0"/>
        <v>1070154</v>
      </c>
      <c r="F15" s="19">
        <v>520252</v>
      </c>
      <c r="G15" s="19">
        <v>549902</v>
      </c>
      <c r="H15" s="160" t="s">
        <v>290</v>
      </c>
      <c r="I15" s="7"/>
      <c r="J15" s="7"/>
    </row>
    <row r="16" spans="1:10" ht="18.600000000000001" x14ac:dyDescent="0.3">
      <c r="A16" s="152" t="s">
        <v>24</v>
      </c>
      <c r="B16" s="155">
        <f t="shared" si="1"/>
        <v>100</v>
      </c>
      <c r="C16" s="154">
        <f t="shared" si="2"/>
        <v>48.580263773311096</v>
      </c>
      <c r="D16" s="154">
        <f t="shared" si="3"/>
        <v>51.419736226688904</v>
      </c>
      <c r="E16" s="152">
        <f t="shared" si="0"/>
        <v>853081</v>
      </c>
      <c r="F16" s="152">
        <v>414429</v>
      </c>
      <c r="G16" s="152">
        <v>438652</v>
      </c>
      <c r="H16" s="159" t="s">
        <v>24</v>
      </c>
      <c r="I16" s="7"/>
      <c r="J16" s="7"/>
    </row>
    <row r="17" spans="1:10" ht="18.600000000000001" x14ac:dyDescent="0.3">
      <c r="A17" s="19" t="s">
        <v>25</v>
      </c>
      <c r="B17" s="162">
        <f t="shared" si="1"/>
        <v>100</v>
      </c>
      <c r="C17" s="114">
        <f t="shared" si="2"/>
        <v>47.880050195093013</v>
      </c>
      <c r="D17" s="114">
        <f t="shared" si="3"/>
        <v>52.119949804906987</v>
      </c>
      <c r="E17" s="19">
        <f t="shared" si="0"/>
        <v>655841</v>
      </c>
      <c r="F17" s="19">
        <v>314017</v>
      </c>
      <c r="G17" s="19">
        <v>341824</v>
      </c>
      <c r="H17" s="160" t="s">
        <v>25</v>
      </c>
      <c r="I17" s="7"/>
      <c r="J17" s="7"/>
    </row>
    <row r="18" spans="1:10" ht="18.600000000000001" x14ac:dyDescent="0.3">
      <c r="A18" s="152" t="s">
        <v>26</v>
      </c>
      <c r="B18" s="155">
        <f t="shared" si="1"/>
        <v>100</v>
      </c>
      <c r="C18" s="154">
        <f t="shared" si="2"/>
        <v>48.335190076230774</v>
      </c>
      <c r="D18" s="154">
        <f t="shared" si="3"/>
        <v>51.664809923769226</v>
      </c>
      <c r="E18" s="152">
        <f t="shared" si="0"/>
        <v>479334</v>
      </c>
      <c r="F18" s="152">
        <v>231687</v>
      </c>
      <c r="G18" s="152">
        <v>247647</v>
      </c>
      <c r="H18" s="159" t="s">
        <v>26</v>
      </c>
      <c r="I18" s="7"/>
      <c r="J18" s="7"/>
    </row>
    <row r="19" spans="1:10" ht="18.600000000000001" x14ac:dyDescent="0.3">
      <c r="A19" s="19" t="s">
        <v>309</v>
      </c>
      <c r="B19" s="162">
        <f t="shared" si="1"/>
        <v>100</v>
      </c>
      <c r="C19" s="114">
        <f t="shared" si="2"/>
        <v>51.141135059775408</v>
      </c>
      <c r="D19" s="114">
        <f t="shared" si="3"/>
        <v>48.858864940224592</v>
      </c>
      <c r="E19" s="19">
        <f t="shared" si="0"/>
        <v>854281</v>
      </c>
      <c r="F19" s="19">
        <v>436889</v>
      </c>
      <c r="G19" s="19">
        <v>417392</v>
      </c>
      <c r="H19" s="160" t="s">
        <v>312</v>
      </c>
      <c r="I19" s="7"/>
      <c r="J19" s="7"/>
    </row>
    <row r="20" spans="1:10" x14ac:dyDescent="0.3">
      <c r="A20" s="269" t="s">
        <v>28</v>
      </c>
      <c r="B20" s="269"/>
      <c r="C20" s="269"/>
      <c r="D20" s="269"/>
      <c r="E20" s="134"/>
      <c r="F20" s="134"/>
      <c r="G20" s="134"/>
      <c r="H20" s="118" t="s">
        <v>29</v>
      </c>
      <c r="I20" s="118"/>
      <c r="J20" s="118"/>
    </row>
  </sheetData>
  <protectedRanges>
    <protectedRange sqref="A4 A6:B19" name="نطاق1_5"/>
    <protectedRange sqref="H4 H6:H19" name="نطاق1_6"/>
    <protectedRange sqref="A2:J3" name="نطاق1_7"/>
    <protectedRange sqref="I1:J1 A1:C1" name="نطاق1_3_1"/>
  </protectedRanges>
  <mergeCells count="5">
    <mergeCell ref="A2:J2"/>
    <mergeCell ref="A3:J3"/>
    <mergeCell ref="A4:A5"/>
    <mergeCell ref="H4:H5"/>
    <mergeCell ref="A20:D20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12"/>
  <sheetViews>
    <sheetView view="pageBreakPreview" zoomScale="130" zoomScaleNormal="100" zoomScaleSheetLayoutView="130" workbookViewId="0"/>
  </sheetViews>
  <sheetFormatPr defaultRowHeight="14.4" x14ac:dyDescent="0.3"/>
  <cols>
    <col min="1" max="1" width="22.44140625" customWidth="1"/>
    <col min="2" max="2" width="19" customWidth="1"/>
    <col min="3" max="3" width="14.44140625" customWidth="1"/>
    <col min="4" max="4" width="11" customWidth="1"/>
    <col min="5" max="5" width="17.6640625" customWidth="1"/>
  </cols>
  <sheetData>
    <row r="1" spans="1:5" ht="18.600000000000001" x14ac:dyDescent="0.55000000000000004">
      <c r="A1" s="38" t="s">
        <v>166</v>
      </c>
      <c r="B1" s="38"/>
      <c r="C1" s="39"/>
      <c r="D1" s="39"/>
      <c r="E1" s="40" t="s">
        <v>167</v>
      </c>
    </row>
    <row r="2" spans="1:5" ht="18.600000000000001" x14ac:dyDescent="0.3">
      <c r="A2" s="343" t="s">
        <v>425</v>
      </c>
      <c r="B2" s="343"/>
      <c r="C2" s="343"/>
      <c r="D2" s="343"/>
      <c r="E2" s="343"/>
    </row>
    <row r="3" spans="1:5" ht="18.600000000000001" x14ac:dyDescent="0.3">
      <c r="A3" s="343" t="s">
        <v>426</v>
      </c>
      <c r="B3" s="343"/>
      <c r="C3" s="343"/>
      <c r="D3" s="343"/>
      <c r="E3" s="343"/>
    </row>
    <row r="4" spans="1:5" ht="5.25" customHeight="1" x14ac:dyDescent="0.55000000000000004">
      <c r="A4" s="45"/>
      <c r="B4" s="45"/>
      <c r="C4" s="45"/>
      <c r="D4" s="45"/>
      <c r="E4" s="45"/>
    </row>
    <row r="5" spans="1:5" ht="18.600000000000001" x14ac:dyDescent="0.3">
      <c r="A5" s="347" t="s">
        <v>168</v>
      </c>
      <c r="B5" s="46" t="s">
        <v>74</v>
      </c>
      <c r="C5" s="137" t="s">
        <v>75</v>
      </c>
      <c r="D5" s="137" t="s">
        <v>4</v>
      </c>
      <c r="E5" s="347" t="s">
        <v>169</v>
      </c>
    </row>
    <row r="6" spans="1:5" ht="20.25" customHeight="1" x14ac:dyDescent="0.3">
      <c r="A6" s="346"/>
      <c r="B6" s="145" t="s">
        <v>77</v>
      </c>
      <c r="C6" s="136" t="s">
        <v>6</v>
      </c>
      <c r="D6" s="136" t="s">
        <v>7</v>
      </c>
      <c r="E6" s="346"/>
    </row>
    <row r="7" spans="1:5" ht="23.25" customHeight="1" x14ac:dyDescent="0.3">
      <c r="A7" s="41" t="s">
        <v>170</v>
      </c>
      <c r="B7" s="80">
        <f>(D7-C7)</f>
        <v>25.289534322604055</v>
      </c>
      <c r="C7" s="80">
        <v>67.308198869896785</v>
      </c>
      <c r="D7" s="80">
        <v>92.59773319250084</v>
      </c>
      <c r="E7" s="42" t="s">
        <v>171</v>
      </c>
    </row>
    <row r="8" spans="1:5" ht="27.75" customHeight="1" x14ac:dyDescent="0.3">
      <c r="A8" s="43" t="s">
        <v>172</v>
      </c>
      <c r="B8" s="79">
        <f>(D8-C8)</f>
        <v>-25.289534322604059</v>
      </c>
      <c r="C8" s="79">
        <v>32.691801130103215</v>
      </c>
      <c r="D8" s="79">
        <v>7.4022668074991556</v>
      </c>
      <c r="E8" s="44" t="s">
        <v>173</v>
      </c>
    </row>
    <row r="9" spans="1:5" x14ac:dyDescent="0.3">
      <c r="A9" s="348" t="s">
        <v>465</v>
      </c>
      <c r="B9" s="349"/>
      <c r="C9" s="350" t="s">
        <v>462</v>
      </c>
      <c r="D9" s="351"/>
      <c r="E9" s="352"/>
    </row>
    <row r="12" spans="1:5" x14ac:dyDescent="0.3">
      <c r="C12" s="261"/>
    </row>
  </sheetData>
  <mergeCells count="6">
    <mergeCell ref="A2:E2"/>
    <mergeCell ref="A3:E3"/>
    <mergeCell ref="A5:A6"/>
    <mergeCell ref="E5:E6"/>
    <mergeCell ref="A9:B9"/>
    <mergeCell ref="C9:E9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3"/>
  <sheetViews>
    <sheetView view="pageBreakPreview" zoomScale="110" zoomScaleNormal="100" zoomScaleSheetLayoutView="110" workbookViewId="0"/>
  </sheetViews>
  <sheetFormatPr defaultRowHeight="14.4" x14ac:dyDescent="0.3"/>
  <cols>
    <col min="1" max="1" width="35.21875" customWidth="1"/>
    <col min="2" max="2" width="31" customWidth="1"/>
    <col min="3" max="3" width="33.6640625" customWidth="1"/>
    <col min="4" max="4" width="0.44140625" customWidth="1"/>
    <col min="5" max="6" width="48.21875" customWidth="1"/>
  </cols>
  <sheetData>
    <row r="1" spans="1:4" ht="18.600000000000001" x14ac:dyDescent="0.55000000000000004">
      <c r="A1" s="38" t="s">
        <v>197</v>
      </c>
      <c r="B1" s="39"/>
      <c r="C1" s="40" t="s">
        <v>198</v>
      </c>
    </row>
    <row r="2" spans="1:4" ht="18.600000000000001" x14ac:dyDescent="0.55000000000000004">
      <c r="A2" s="353" t="s">
        <v>423</v>
      </c>
      <c r="B2" s="354"/>
      <c r="C2" s="355"/>
      <c r="D2" s="224"/>
    </row>
    <row r="3" spans="1:4" ht="18.600000000000001" x14ac:dyDescent="0.3">
      <c r="A3" s="356" t="s">
        <v>424</v>
      </c>
      <c r="B3" s="357"/>
      <c r="C3" s="358"/>
      <c r="D3" s="225"/>
    </row>
    <row r="5" spans="1:4" ht="18.600000000000001" x14ac:dyDescent="0.3">
      <c r="A5" s="222" t="s">
        <v>74</v>
      </c>
      <c r="B5" s="221" t="s">
        <v>3</v>
      </c>
      <c r="C5" s="219" t="s">
        <v>4</v>
      </c>
      <c r="D5" s="223"/>
    </row>
    <row r="6" spans="1:4" ht="18.600000000000001" x14ac:dyDescent="0.3">
      <c r="A6" s="222" t="s">
        <v>77</v>
      </c>
      <c r="B6" s="51" t="s">
        <v>6</v>
      </c>
      <c r="C6" s="52" t="s">
        <v>7</v>
      </c>
    </row>
    <row r="7" spans="1:4" ht="14.25" customHeight="1" x14ac:dyDescent="0.3">
      <c r="A7" s="359">
        <f>(C7-B7)</f>
        <v>-25.300000000000004</v>
      </c>
      <c r="B7" s="360">
        <v>32.700000000000003</v>
      </c>
      <c r="C7" s="360">
        <v>7.4</v>
      </c>
    </row>
    <row r="8" spans="1:4" ht="25.5" customHeight="1" x14ac:dyDescent="0.3">
      <c r="A8" s="359"/>
      <c r="B8" s="360"/>
      <c r="C8" s="360"/>
    </row>
    <row r="9" spans="1:4" x14ac:dyDescent="0.3">
      <c r="A9" s="245" t="s">
        <v>465</v>
      </c>
      <c r="B9" s="37"/>
      <c r="C9" s="260" t="s">
        <v>463</v>
      </c>
    </row>
    <row r="13" spans="1:4" x14ac:dyDescent="0.3">
      <c r="B13" s="261"/>
    </row>
  </sheetData>
  <mergeCells count="5">
    <mergeCell ref="A2:C2"/>
    <mergeCell ref="A3:C3"/>
    <mergeCell ref="A7:A8"/>
    <mergeCell ref="B7:B8"/>
    <mergeCell ref="C7:C8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21"/>
  <sheetViews>
    <sheetView view="pageBreakPreview" topLeftCell="B1" zoomScaleNormal="100" zoomScaleSheetLayoutView="100" workbookViewId="0"/>
  </sheetViews>
  <sheetFormatPr defaultRowHeight="14.4" x14ac:dyDescent="0.3"/>
  <cols>
    <col min="1" max="1" width="9" hidden="1" customWidth="1"/>
    <col min="2" max="2" width="38" customWidth="1"/>
    <col min="3" max="3" width="27.33203125" customWidth="1"/>
    <col min="4" max="4" width="48" customWidth="1"/>
    <col min="5" max="5" width="0.44140625" customWidth="1"/>
    <col min="6" max="6" width="7.44140625" hidden="1" customWidth="1"/>
    <col min="7" max="7" width="6.33203125" customWidth="1"/>
    <col min="8" max="8" width="19.44140625" customWidth="1"/>
  </cols>
  <sheetData>
    <row r="1" spans="1:9" x14ac:dyDescent="0.3">
      <c r="A1" s="37"/>
      <c r="B1" s="37"/>
      <c r="C1" s="37"/>
      <c r="D1" s="37"/>
      <c r="E1" s="239"/>
      <c r="F1" s="239"/>
      <c r="G1" s="239"/>
      <c r="H1" s="239"/>
      <c r="I1" s="239"/>
    </row>
    <row r="2" spans="1:9" ht="18.600000000000001" x14ac:dyDescent="0.55000000000000004">
      <c r="A2" s="37"/>
      <c r="B2" s="38" t="s">
        <v>199</v>
      </c>
      <c r="C2" s="262"/>
      <c r="D2" s="237" t="s">
        <v>428</v>
      </c>
      <c r="E2" s="240"/>
      <c r="F2" s="241" t="s">
        <v>427</v>
      </c>
      <c r="G2" s="239"/>
      <c r="H2" s="239"/>
      <c r="I2" s="239"/>
    </row>
    <row r="3" spans="1:9" ht="18.600000000000001" x14ac:dyDescent="0.55000000000000004">
      <c r="A3" s="37"/>
      <c r="B3" s="343" t="s">
        <v>459</v>
      </c>
      <c r="C3" s="343"/>
      <c r="D3" s="343"/>
      <c r="E3" s="242"/>
      <c r="F3" s="242"/>
      <c r="G3" s="239"/>
      <c r="H3" s="239"/>
      <c r="I3" s="239"/>
    </row>
    <row r="4" spans="1:9" ht="18.600000000000001" x14ac:dyDescent="0.3">
      <c r="A4" s="37"/>
      <c r="B4" s="343" t="s">
        <v>468</v>
      </c>
      <c r="C4" s="343"/>
      <c r="D4" s="343"/>
      <c r="E4" s="243"/>
      <c r="F4" s="243"/>
      <c r="G4" s="239"/>
      <c r="H4" s="259"/>
      <c r="I4" s="239"/>
    </row>
    <row r="5" spans="1:9" ht="18.600000000000001" x14ac:dyDescent="0.3">
      <c r="A5" s="37"/>
      <c r="B5" s="94" t="s">
        <v>74</v>
      </c>
      <c r="C5" s="221" t="s">
        <v>3</v>
      </c>
      <c r="D5" s="220" t="s">
        <v>4</v>
      </c>
      <c r="E5" s="239"/>
      <c r="F5" s="239"/>
      <c r="G5" s="239"/>
      <c r="H5" s="239"/>
      <c r="I5" s="239"/>
    </row>
    <row r="6" spans="1:9" ht="18.600000000000001" x14ac:dyDescent="0.3">
      <c r="A6" s="37"/>
      <c r="B6" s="94" t="s">
        <v>77</v>
      </c>
      <c r="C6" s="51" t="s">
        <v>6</v>
      </c>
      <c r="D6" s="238" t="s">
        <v>7</v>
      </c>
      <c r="E6" s="239"/>
      <c r="F6" s="239"/>
      <c r="G6" s="239"/>
      <c r="H6" s="239"/>
      <c r="I6" s="239"/>
    </row>
    <row r="7" spans="1:9" ht="14.25" customHeight="1" x14ac:dyDescent="0.3">
      <c r="A7" s="37"/>
      <c r="B7" s="362">
        <f>(D7-C7)</f>
        <v>44.8</v>
      </c>
      <c r="C7" s="363">
        <v>17.8</v>
      </c>
      <c r="D7" s="363">
        <v>62.6</v>
      </c>
      <c r="E7" s="239"/>
      <c r="F7" s="239"/>
      <c r="G7" s="239"/>
      <c r="H7" s="239"/>
      <c r="I7" s="239"/>
    </row>
    <row r="8" spans="1:9" ht="14.25" customHeight="1" x14ac:dyDescent="0.3">
      <c r="A8" s="37"/>
      <c r="B8" s="362"/>
      <c r="C8" s="364"/>
      <c r="D8" s="364"/>
      <c r="E8" s="239"/>
      <c r="F8" s="239"/>
      <c r="G8" s="239"/>
      <c r="H8" s="239"/>
      <c r="I8" s="239"/>
    </row>
    <row r="9" spans="1:9" ht="16.5" customHeight="1" x14ac:dyDescent="0.3">
      <c r="A9" s="37"/>
      <c r="B9" s="348" t="s">
        <v>466</v>
      </c>
      <c r="C9" s="361"/>
      <c r="D9" s="258" t="s">
        <v>464</v>
      </c>
      <c r="E9" s="244"/>
      <c r="F9" s="244"/>
      <c r="G9" s="239"/>
      <c r="H9" s="239"/>
      <c r="I9" s="239"/>
    </row>
    <row r="10" spans="1:9" ht="2.25" customHeight="1" x14ac:dyDescent="0.3">
      <c r="E10" s="239"/>
      <c r="F10" s="239"/>
      <c r="G10" s="239"/>
      <c r="H10" s="239"/>
      <c r="I10" s="239"/>
    </row>
    <row r="11" spans="1:9" hidden="1" x14ac:dyDescent="0.3">
      <c r="E11" s="239"/>
      <c r="F11" s="239"/>
      <c r="G11" s="239"/>
      <c r="H11" s="239"/>
      <c r="I11" s="239"/>
    </row>
    <row r="12" spans="1:9" hidden="1" x14ac:dyDescent="0.3"/>
    <row r="13" spans="1:9" hidden="1" x14ac:dyDescent="0.3"/>
    <row r="15" spans="1:9" x14ac:dyDescent="0.3">
      <c r="D15" s="257"/>
    </row>
    <row r="21" spans="4:4" x14ac:dyDescent="0.3">
      <c r="D21" s="257"/>
    </row>
  </sheetData>
  <mergeCells count="6">
    <mergeCell ref="B9:C9"/>
    <mergeCell ref="B3:D3"/>
    <mergeCell ref="B4:D4"/>
    <mergeCell ref="B7:B8"/>
    <mergeCell ref="C7:C8"/>
    <mergeCell ref="D7:D8"/>
  </mergeCells>
  <pageMargins left="0.7" right="0.7" top="0.75" bottom="0.75" header="0.3" footer="0.3"/>
  <pageSetup paperSize="9" scale="5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8"/>
  <sheetViews>
    <sheetView view="pageBreakPreview" zoomScale="130" zoomScaleNormal="100" zoomScaleSheetLayoutView="130" workbookViewId="0"/>
  </sheetViews>
  <sheetFormatPr defaultRowHeight="14.4" x14ac:dyDescent="0.3"/>
  <cols>
    <col min="1" max="1" width="34.44140625" customWidth="1"/>
    <col min="2" max="2" width="17.33203125" customWidth="1"/>
    <col min="3" max="3" width="6.77734375" customWidth="1"/>
    <col min="4" max="4" width="25.88671875" customWidth="1"/>
    <col min="5" max="5" width="17" customWidth="1"/>
  </cols>
  <sheetData>
    <row r="1" spans="1:5" ht="18.600000000000001" x14ac:dyDescent="0.55000000000000004">
      <c r="A1" s="103" t="s">
        <v>200</v>
      </c>
      <c r="B1" s="103"/>
      <c r="C1" s="103"/>
      <c r="D1" s="104"/>
      <c r="E1" s="105" t="s">
        <v>201</v>
      </c>
    </row>
    <row r="2" spans="1:5" ht="24.75" customHeight="1" x14ac:dyDescent="0.3">
      <c r="A2" s="343" t="s">
        <v>470</v>
      </c>
      <c r="B2" s="343"/>
      <c r="C2" s="343"/>
      <c r="D2" s="343"/>
      <c r="E2" s="343"/>
    </row>
    <row r="3" spans="1:5" ht="10.5" customHeight="1" x14ac:dyDescent="0.3">
      <c r="A3" s="343" t="s">
        <v>471</v>
      </c>
      <c r="B3" s="343"/>
      <c r="C3" s="343"/>
      <c r="D3" s="343"/>
      <c r="E3" s="343"/>
    </row>
    <row r="4" spans="1:5" ht="14.25" customHeight="1" x14ac:dyDescent="0.55000000000000004">
      <c r="A4" s="95"/>
      <c r="B4" s="95"/>
      <c r="C4" s="95"/>
      <c r="D4" s="95"/>
      <c r="E4" s="106"/>
    </row>
    <row r="5" spans="1:5" ht="18.75" customHeight="1" x14ac:dyDescent="0.3">
      <c r="A5" s="144" t="s">
        <v>74</v>
      </c>
      <c r="B5" s="294" t="s">
        <v>3</v>
      </c>
      <c r="C5" s="310"/>
      <c r="D5" s="294" t="s">
        <v>4</v>
      </c>
      <c r="E5" s="313"/>
    </row>
    <row r="6" spans="1:5" ht="24.75" customHeight="1" x14ac:dyDescent="0.3">
      <c r="A6" s="145" t="s">
        <v>77</v>
      </c>
      <c r="B6" s="311" t="s">
        <v>6</v>
      </c>
      <c r="C6" s="312"/>
      <c r="D6" s="311" t="s">
        <v>7</v>
      </c>
      <c r="E6" s="314"/>
    </row>
    <row r="7" spans="1:5" ht="29.25" customHeight="1" x14ac:dyDescent="0.3">
      <c r="A7" s="197">
        <f>(D7-B7)</f>
        <v>693</v>
      </c>
      <c r="B7" s="365">
        <v>9440</v>
      </c>
      <c r="C7" s="365"/>
      <c r="D7" s="365">
        <v>10133</v>
      </c>
      <c r="E7" s="365"/>
    </row>
    <row r="8" spans="1:5" x14ac:dyDescent="0.3">
      <c r="A8" s="91" t="s">
        <v>467</v>
      </c>
      <c r="B8" s="366" t="s">
        <v>460</v>
      </c>
      <c r="C8" s="366"/>
      <c r="D8" s="366"/>
      <c r="E8" s="366"/>
    </row>
  </sheetData>
  <mergeCells count="9">
    <mergeCell ref="B7:C7"/>
    <mergeCell ref="D7:E7"/>
    <mergeCell ref="B8:E8"/>
    <mergeCell ref="A2:E2"/>
    <mergeCell ref="A3:E3"/>
    <mergeCell ref="B5:C5"/>
    <mergeCell ref="D5:E5"/>
    <mergeCell ref="B6:C6"/>
    <mergeCell ref="D6:E6"/>
  </mergeCells>
  <pageMargins left="0.7" right="0.7" top="0.75" bottom="0.75" header="0.3" footer="0.3"/>
  <pageSetup paperSize="9" scale="5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8"/>
  <sheetViews>
    <sheetView view="pageBreakPreview" zoomScale="140" zoomScaleNormal="100" zoomScaleSheetLayoutView="140" workbookViewId="0"/>
  </sheetViews>
  <sheetFormatPr defaultRowHeight="14.4" x14ac:dyDescent="0.3"/>
  <cols>
    <col min="1" max="1" width="32" customWidth="1"/>
    <col min="2" max="2" width="12.21875" customWidth="1"/>
    <col min="3" max="3" width="12" customWidth="1"/>
    <col min="4" max="4" width="14" customWidth="1"/>
    <col min="5" max="5" width="8" customWidth="1"/>
  </cols>
  <sheetData>
    <row r="1" spans="1:12" ht="28.5" customHeight="1" x14ac:dyDescent="0.55000000000000004">
      <c r="A1" s="103" t="s">
        <v>175</v>
      </c>
      <c r="B1" s="103"/>
      <c r="C1" s="103"/>
      <c r="D1" s="104"/>
      <c r="E1" s="105" t="s">
        <v>176</v>
      </c>
    </row>
    <row r="2" spans="1:12" ht="18.600000000000001" x14ac:dyDescent="0.3">
      <c r="A2" s="343" t="s">
        <v>469</v>
      </c>
      <c r="B2" s="343"/>
      <c r="C2" s="343"/>
      <c r="D2" s="343"/>
      <c r="E2" s="343"/>
    </row>
    <row r="3" spans="1:12" ht="18.600000000000001" x14ac:dyDescent="0.3">
      <c r="A3" s="343" t="s">
        <v>429</v>
      </c>
      <c r="B3" s="343"/>
      <c r="C3" s="343"/>
      <c r="D3" s="343"/>
      <c r="E3" s="343"/>
    </row>
    <row r="4" spans="1:12" ht="7.5" customHeight="1" x14ac:dyDescent="0.55000000000000004">
      <c r="A4" s="106"/>
      <c r="B4" s="106"/>
      <c r="C4" s="106"/>
      <c r="D4" s="106"/>
      <c r="E4" s="106"/>
      <c r="L4" s="261"/>
    </row>
    <row r="5" spans="1:12" ht="21" customHeight="1" x14ac:dyDescent="0.3">
      <c r="A5" s="144" t="s">
        <v>74</v>
      </c>
      <c r="B5" s="294" t="s">
        <v>3</v>
      </c>
      <c r="C5" s="310"/>
      <c r="D5" s="294" t="s">
        <v>4</v>
      </c>
      <c r="E5" s="313"/>
    </row>
    <row r="6" spans="1:12" ht="18.75" customHeight="1" x14ac:dyDescent="0.3">
      <c r="A6" s="146" t="s">
        <v>77</v>
      </c>
      <c r="B6" s="323" t="s">
        <v>6</v>
      </c>
      <c r="C6" s="340"/>
      <c r="D6" s="323" t="s">
        <v>7</v>
      </c>
      <c r="E6" s="324"/>
    </row>
    <row r="7" spans="1:12" ht="27" customHeight="1" x14ac:dyDescent="0.3">
      <c r="A7" s="206">
        <f>(D7-B7)</f>
        <v>2.2099754400000009</v>
      </c>
      <c r="B7" s="317">
        <v>36.9</v>
      </c>
      <c r="C7" s="317"/>
      <c r="D7" s="317">
        <v>39.109975439999999</v>
      </c>
      <c r="E7" s="317"/>
    </row>
    <row r="8" spans="1:12" ht="21" customHeight="1" x14ac:dyDescent="0.3">
      <c r="A8" s="107" t="s">
        <v>461</v>
      </c>
      <c r="B8" s="366" t="s">
        <v>460</v>
      </c>
      <c r="C8" s="366"/>
      <c r="D8" s="366"/>
      <c r="E8" s="366"/>
    </row>
  </sheetData>
  <mergeCells count="9">
    <mergeCell ref="B7:C7"/>
    <mergeCell ref="D7:E7"/>
    <mergeCell ref="B8:E8"/>
    <mergeCell ref="A2:E2"/>
    <mergeCell ref="A3:E3"/>
    <mergeCell ref="B5:C5"/>
    <mergeCell ref="D5:E5"/>
    <mergeCell ref="B6:C6"/>
    <mergeCell ref="D6:E6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18"/>
  <sheetViews>
    <sheetView view="pageBreakPreview" zoomScaleNormal="100" zoomScaleSheetLayoutView="100" workbookViewId="0"/>
  </sheetViews>
  <sheetFormatPr defaultRowHeight="14.4" x14ac:dyDescent="0.3"/>
  <cols>
    <col min="1" max="1" width="62.21875" customWidth="1"/>
    <col min="2" max="2" width="12.109375" customWidth="1"/>
    <col min="5" max="5" width="11" customWidth="1"/>
    <col min="6" max="6" width="9.88671875" customWidth="1"/>
    <col min="7" max="7" width="45.33203125" customWidth="1"/>
  </cols>
  <sheetData>
    <row r="1" spans="1:12" ht="26.25" customHeight="1" x14ac:dyDescent="0.55000000000000004">
      <c r="A1" s="38" t="s">
        <v>431</v>
      </c>
      <c r="B1" s="38"/>
      <c r="C1" s="39"/>
      <c r="D1" s="39"/>
      <c r="E1" s="39"/>
      <c r="F1" s="39"/>
      <c r="G1" s="40" t="s">
        <v>430</v>
      </c>
    </row>
    <row r="2" spans="1:12" ht="18.600000000000001" x14ac:dyDescent="0.3">
      <c r="A2" s="343" t="s">
        <v>472</v>
      </c>
      <c r="B2" s="343"/>
      <c r="C2" s="343"/>
      <c r="D2" s="343"/>
      <c r="E2" s="343"/>
      <c r="F2" s="343"/>
      <c r="G2" s="343"/>
    </row>
    <row r="3" spans="1:12" ht="18.600000000000001" x14ac:dyDescent="0.3">
      <c r="A3" s="343" t="s">
        <v>473</v>
      </c>
      <c r="B3" s="343"/>
      <c r="C3" s="343"/>
      <c r="D3" s="343"/>
      <c r="E3" s="343"/>
      <c r="F3" s="343"/>
      <c r="G3" s="343"/>
    </row>
    <row r="4" spans="1:12" ht="6.75" customHeight="1" x14ac:dyDescent="0.55000000000000004">
      <c r="A4" s="87"/>
      <c r="B4" s="87"/>
      <c r="C4" s="87"/>
      <c r="D4" s="87"/>
      <c r="E4" s="147"/>
      <c r="F4" s="147"/>
      <c r="G4" s="87"/>
    </row>
    <row r="5" spans="1:12" ht="26.25" customHeight="1" x14ac:dyDescent="0.3">
      <c r="A5" s="347" t="s">
        <v>177</v>
      </c>
      <c r="B5" s="144" t="s">
        <v>74</v>
      </c>
      <c r="C5" s="135" t="s">
        <v>335</v>
      </c>
      <c r="D5" s="135" t="s">
        <v>311</v>
      </c>
      <c r="E5" s="135" t="s">
        <v>3</v>
      </c>
      <c r="F5" s="135" t="s">
        <v>4</v>
      </c>
      <c r="G5" s="345" t="s">
        <v>178</v>
      </c>
    </row>
    <row r="6" spans="1:12" ht="27.75" customHeight="1" x14ac:dyDescent="0.3">
      <c r="A6" s="346"/>
      <c r="B6" s="145" t="s">
        <v>77</v>
      </c>
      <c r="C6" s="136" t="s">
        <v>6</v>
      </c>
      <c r="D6" s="136" t="s">
        <v>7</v>
      </c>
      <c r="E6" s="136" t="s">
        <v>6</v>
      </c>
      <c r="F6" s="136" t="s">
        <v>7</v>
      </c>
      <c r="G6" s="346"/>
    </row>
    <row r="7" spans="1:12" ht="33" customHeight="1" x14ac:dyDescent="0.3">
      <c r="A7" s="209" t="s">
        <v>179</v>
      </c>
      <c r="B7" s="210">
        <f t="shared" ref="B7:B14" si="0">(D7-C7)</f>
        <v>0.51961651488594907</v>
      </c>
      <c r="C7" s="211">
        <f>(E7/E17)*100</f>
        <v>7.6762393647497911</v>
      </c>
      <c r="D7" s="211">
        <f>(F7/F17)*100</f>
        <v>8.1958558796357401</v>
      </c>
      <c r="E7" s="212">
        <v>42738</v>
      </c>
      <c r="F7" s="212">
        <v>109296</v>
      </c>
      <c r="G7" s="209" t="s">
        <v>180</v>
      </c>
    </row>
    <row r="8" spans="1:12" ht="35.25" customHeight="1" x14ac:dyDescent="0.3">
      <c r="A8" s="48" t="s">
        <v>181</v>
      </c>
      <c r="B8" s="207">
        <f t="shared" si="0"/>
        <v>-0.72646449877959185</v>
      </c>
      <c r="C8" s="122">
        <f>(E8/E17)*100</f>
        <v>8.481617653662191</v>
      </c>
      <c r="D8" s="122">
        <f>(F8/F17)*100</f>
        <v>7.7551531548825992</v>
      </c>
      <c r="E8" s="208">
        <v>47222</v>
      </c>
      <c r="F8" s="208">
        <v>103419</v>
      </c>
      <c r="G8" s="48" t="s">
        <v>182</v>
      </c>
    </row>
    <row r="9" spans="1:12" ht="28.5" customHeight="1" x14ac:dyDescent="0.3">
      <c r="A9" s="209" t="s">
        <v>183</v>
      </c>
      <c r="B9" s="210">
        <f t="shared" si="0"/>
        <v>-3.2375412346064696</v>
      </c>
      <c r="C9" s="211">
        <f>(E9/E17)*100</f>
        <v>12.867911853824918</v>
      </c>
      <c r="D9" s="211">
        <f>(F9/F17)*100</f>
        <v>9.6303706192184482</v>
      </c>
      <c r="E9" s="212">
        <v>71643</v>
      </c>
      <c r="F9" s="212">
        <v>128426</v>
      </c>
      <c r="G9" s="209" t="s">
        <v>184</v>
      </c>
      <c r="L9" s="261"/>
    </row>
    <row r="10" spans="1:12" ht="31.5" customHeight="1" x14ac:dyDescent="0.3">
      <c r="A10" s="48" t="s">
        <v>185</v>
      </c>
      <c r="B10" s="207">
        <f t="shared" si="0"/>
        <v>-15.829658278466407</v>
      </c>
      <c r="C10" s="122">
        <f>(E10/E17)*100</f>
        <v>38.542308403845844</v>
      </c>
      <c r="D10" s="122">
        <f>(F10/F17)*100</f>
        <v>22.712650125379437</v>
      </c>
      <c r="E10" s="208">
        <v>214587</v>
      </c>
      <c r="F10" s="208">
        <v>302885</v>
      </c>
      <c r="G10" s="48" t="s">
        <v>186</v>
      </c>
    </row>
    <row r="11" spans="1:12" ht="30" customHeight="1" x14ac:dyDescent="0.3">
      <c r="A11" s="213" t="s">
        <v>187</v>
      </c>
      <c r="B11" s="210">
        <f t="shared" si="0"/>
        <v>-9.6750241123891421</v>
      </c>
      <c r="C11" s="211">
        <f>(E11/E17)*100</f>
        <v>18.685171448226065</v>
      </c>
      <c r="D11" s="211">
        <f>(F11/F17)*100</f>
        <v>9.0101473358369226</v>
      </c>
      <c r="E11" s="212">
        <v>104031</v>
      </c>
      <c r="F11" s="212">
        <v>120155</v>
      </c>
      <c r="G11" s="209" t="s">
        <v>188</v>
      </c>
    </row>
    <row r="12" spans="1:12" ht="37.5" customHeight="1" x14ac:dyDescent="0.3">
      <c r="A12" s="49" t="s">
        <v>189</v>
      </c>
      <c r="B12" s="207">
        <f t="shared" si="0"/>
        <v>14.438826155619843</v>
      </c>
      <c r="C12" s="122">
        <f>(E12/E17)*100</f>
        <v>8.9633358898047071</v>
      </c>
      <c r="D12" s="122">
        <f>(F12/F17)*100</f>
        <v>23.40216204542455</v>
      </c>
      <c r="E12" s="208">
        <v>49904</v>
      </c>
      <c r="F12" s="208">
        <v>312080</v>
      </c>
      <c r="G12" s="48" t="s">
        <v>190</v>
      </c>
    </row>
    <row r="13" spans="1:12" ht="30.75" customHeight="1" x14ac:dyDescent="0.3">
      <c r="A13" s="213" t="s">
        <v>191</v>
      </c>
      <c r="B13" s="210">
        <f t="shared" si="0"/>
        <v>0.18084815990539826</v>
      </c>
      <c r="C13" s="211">
        <f>(E13/E17)*100</f>
        <v>0.10148053818811438</v>
      </c>
      <c r="D13" s="211">
        <f>(F13/F17)*100</f>
        <v>0.28232869809351263</v>
      </c>
      <c r="E13" s="212">
        <v>565</v>
      </c>
      <c r="F13" s="212">
        <v>3765</v>
      </c>
      <c r="G13" s="209" t="s">
        <v>192</v>
      </c>
    </row>
    <row r="14" spans="1:12" ht="34.5" customHeight="1" x14ac:dyDescent="0.3">
      <c r="A14" s="49" t="s">
        <v>193</v>
      </c>
      <c r="B14" s="207">
        <f t="shared" si="0"/>
        <v>0.48241383904609592</v>
      </c>
      <c r="C14" s="122">
        <f>(E14/E17)*100</f>
        <v>1.3073926326925391</v>
      </c>
      <c r="D14" s="122">
        <f>(F14/F17)*100</f>
        <v>1.7898064717386351</v>
      </c>
      <c r="E14" s="208">
        <v>7279</v>
      </c>
      <c r="F14" s="208">
        <v>23868</v>
      </c>
      <c r="G14" s="48" t="s">
        <v>194</v>
      </c>
    </row>
    <row r="15" spans="1:12" ht="34.5" customHeight="1" x14ac:dyDescent="0.3">
      <c r="A15" s="213" t="s">
        <v>195</v>
      </c>
      <c r="B15" s="210">
        <f t="shared" ref="B15" si="1">(D15-C15)</f>
        <v>11.772072691442448</v>
      </c>
      <c r="C15" s="211">
        <f>(E15/E17)*100</f>
        <v>3.2013966595839833</v>
      </c>
      <c r="D15" s="211">
        <f>(F15/F17)*100</f>
        <v>14.973469351026431</v>
      </c>
      <c r="E15" s="212">
        <v>17824</v>
      </c>
      <c r="F15" s="212">
        <v>199679</v>
      </c>
      <c r="G15" s="209" t="s">
        <v>196</v>
      </c>
    </row>
    <row r="16" spans="1:12" ht="34.5" customHeight="1" x14ac:dyDescent="0.3">
      <c r="A16" s="49" t="s">
        <v>338</v>
      </c>
      <c r="B16" s="207">
        <f>D16-C16</f>
        <v>2.0749107633418777</v>
      </c>
      <c r="C16" s="122">
        <f>(E16/E17)*100</f>
        <v>0.17314555542184473</v>
      </c>
      <c r="D16" s="122">
        <f>(F16/F17)*100</f>
        <v>2.2480563187637226</v>
      </c>
      <c r="E16" s="208">
        <v>964</v>
      </c>
      <c r="F16" s="208">
        <v>29979</v>
      </c>
      <c r="G16" s="48" t="s">
        <v>337</v>
      </c>
    </row>
    <row r="17" spans="1:7" ht="33" customHeight="1" x14ac:dyDescent="0.3">
      <c r="A17" s="213" t="s">
        <v>336</v>
      </c>
      <c r="B17" s="210">
        <f>SUM(B7:B16)</f>
        <v>0</v>
      </c>
      <c r="C17" s="214">
        <f>SUM(C7:C15)</f>
        <v>99.826854444578146</v>
      </c>
      <c r="D17" s="214">
        <f>SUM(D7:D16)</f>
        <v>99.999999999999986</v>
      </c>
      <c r="E17" s="212">
        <f>SUM(E7:E16)</f>
        <v>556757</v>
      </c>
      <c r="F17" s="212">
        <f>SUM(F7:F16)</f>
        <v>1333552</v>
      </c>
      <c r="G17" s="209" t="s">
        <v>314</v>
      </c>
    </row>
    <row r="18" spans="1:7" ht="15.6" x14ac:dyDescent="0.3">
      <c r="A18" s="367" t="s">
        <v>461</v>
      </c>
      <c r="B18" s="367"/>
      <c r="C18" s="368" t="s">
        <v>458</v>
      </c>
      <c r="D18" s="369"/>
      <c r="E18" s="369"/>
      <c r="F18" s="369"/>
      <c r="G18" s="370"/>
    </row>
  </sheetData>
  <mergeCells count="6">
    <mergeCell ref="A2:G2"/>
    <mergeCell ref="A3:G3"/>
    <mergeCell ref="A5:A6"/>
    <mergeCell ref="G5:G6"/>
    <mergeCell ref="A18:B18"/>
    <mergeCell ref="C18:G18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689C3"/>
  </sheetPr>
  <dimension ref="A1:Q17"/>
  <sheetViews>
    <sheetView view="pageBreakPreview" zoomScale="110" zoomScaleNormal="100" zoomScaleSheetLayoutView="110" workbookViewId="0"/>
  </sheetViews>
  <sheetFormatPr defaultRowHeight="14.4" x14ac:dyDescent="0.3"/>
  <cols>
    <col min="1" max="1" width="25.6640625" customWidth="1"/>
    <col min="2" max="2" width="15.21875" customWidth="1"/>
    <col min="8" max="8" width="21.21875" customWidth="1"/>
  </cols>
  <sheetData>
    <row r="1" spans="1:17" ht="18.600000000000001" x14ac:dyDescent="0.55000000000000004">
      <c r="A1" s="38" t="s">
        <v>288</v>
      </c>
      <c r="B1" s="38"/>
      <c r="C1" s="39"/>
      <c r="D1" s="39"/>
      <c r="E1" s="39"/>
      <c r="F1" s="39"/>
      <c r="G1" s="39"/>
      <c r="H1" s="40" t="s">
        <v>202</v>
      </c>
    </row>
    <row r="2" spans="1:17" ht="18.600000000000001" x14ac:dyDescent="0.3">
      <c r="A2" s="343" t="s">
        <v>438</v>
      </c>
      <c r="B2" s="343"/>
      <c r="C2" s="343"/>
      <c r="D2" s="343"/>
      <c r="E2" s="343"/>
      <c r="F2" s="343"/>
      <c r="G2" s="343"/>
      <c r="H2" s="343"/>
    </row>
    <row r="3" spans="1:17" ht="18.600000000000001" x14ac:dyDescent="0.3">
      <c r="A3" s="343" t="s">
        <v>437</v>
      </c>
      <c r="B3" s="343"/>
      <c r="C3" s="343"/>
      <c r="D3" s="343"/>
      <c r="E3" s="343"/>
      <c r="F3" s="343"/>
      <c r="G3" s="343"/>
      <c r="H3" s="343"/>
    </row>
    <row r="4" spans="1:17" ht="9.75" customHeight="1" x14ac:dyDescent="0.55000000000000004">
      <c r="A4" s="58"/>
      <c r="B4" s="58"/>
      <c r="C4" s="58"/>
      <c r="D4" s="58"/>
      <c r="E4" s="147"/>
      <c r="F4" s="147"/>
      <c r="G4" s="147"/>
      <c r="H4" s="58"/>
    </row>
    <row r="5" spans="1:17" ht="18.600000000000001" x14ac:dyDescent="0.3">
      <c r="A5" s="344" t="s">
        <v>252</v>
      </c>
      <c r="B5" s="56" t="s">
        <v>74</v>
      </c>
      <c r="C5" s="55" t="s">
        <v>335</v>
      </c>
      <c r="D5" s="55" t="s">
        <v>311</v>
      </c>
      <c r="E5" s="143" t="s">
        <v>314</v>
      </c>
      <c r="F5" s="135" t="s">
        <v>75</v>
      </c>
      <c r="G5" s="143" t="s">
        <v>4</v>
      </c>
      <c r="H5" s="347" t="s">
        <v>253</v>
      </c>
    </row>
    <row r="6" spans="1:17" ht="18.600000000000001" x14ac:dyDescent="0.3">
      <c r="A6" s="316"/>
      <c r="B6" s="57" t="s">
        <v>77</v>
      </c>
      <c r="C6" s="54" t="s">
        <v>6</v>
      </c>
      <c r="D6" s="54" t="s">
        <v>7</v>
      </c>
      <c r="E6" s="137" t="s">
        <v>27</v>
      </c>
      <c r="F6" s="137" t="s">
        <v>6</v>
      </c>
      <c r="G6" s="141" t="s">
        <v>7</v>
      </c>
      <c r="H6" s="346"/>
    </row>
    <row r="7" spans="1:17" ht="25.5" customHeight="1" x14ac:dyDescent="0.3">
      <c r="A7" s="41" t="s">
        <v>254</v>
      </c>
      <c r="B7" s="199">
        <f>(D7-C7)</f>
        <v>60</v>
      </c>
      <c r="C7" s="215">
        <f>(F7/E7)*100</f>
        <v>20</v>
      </c>
      <c r="D7" s="216">
        <f>(G7/E7)*100</f>
        <v>80</v>
      </c>
      <c r="E7" s="216">
        <v>150</v>
      </c>
      <c r="F7" s="216">
        <v>30</v>
      </c>
      <c r="G7" s="216">
        <v>120</v>
      </c>
      <c r="H7" s="42" t="s">
        <v>255</v>
      </c>
    </row>
    <row r="8" spans="1:17" ht="30.75" customHeight="1" x14ac:dyDescent="0.3">
      <c r="A8" s="43" t="s">
        <v>256</v>
      </c>
      <c r="B8" s="119">
        <f>(D8-C8)</f>
        <v>97.655259822560197</v>
      </c>
      <c r="C8" s="120">
        <f>(F8/E8)*100</f>
        <v>1.1723700887198987</v>
      </c>
      <c r="D8" s="79">
        <f>(G8/E8)*100</f>
        <v>98.827629911280098</v>
      </c>
      <c r="E8" s="217">
        <f>SUM(F8:G8)</f>
        <v>3156</v>
      </c>
      <c r="F8" s="217">
        <v>37</v>
      </c>
      <c r="G8" s="217">
        <v>3119</v>
      </c>
      <c r="H8" s="44" t="s">
        <v>289</v>
      </c>
    </row>
    <row r="9" spans="1:17" x14ac:dyDescent="0.3">
      <c r="A9" s="269" t="s">
        <v>257</v>
      </c>
      <c r="B9" s="269"/>
      <c r="C9" s="275" t="s">
        <v>258</v>
      </c>
      <c r="D9" s="275"/>
      <c r="E9" s="275"/>
      <c r="F9" s="275"/>
      <c r="G9" s="275"/>
      <c r="H9" s="275"/>
    </row>
    <row r="10" spans="1:17" ht="3" customHeight="1" x14ac:dyDescent="0.3"/>
    <row r="11" spans="1:17" hidden="1" x14ac:dyDescent="0.3">
      <c r="O11" s="27"/>
    </row>
    <row r="12" spans="1:17" hidden="1" x14ac:dyDescent="0.3">
      <c r="O12" s="27"/>
    </row>
    <row r="13" spans="1:17" hidden="1" x14ac:dyDescent="0.3">
      <c r="O13" s="27"/>
    </row>
    <row r="14" spans="1:17" hidden="1" x14ac:dyDescent="0.3">
      <c r="Q14" s="27"/>
    </row>
    <row r="15" spans="1:17" hidden="1" x14ac:dyDescent="0.3">
      <c r="L15" s="67"/>
    </row>
    <row r="16" spans="1:17" hidden="1" x14ac:dyDescent="0.3">
      <c r="L16" s="67"/>
    </row>
    <row r="17" spans="12:12" hidden="1" x14ac:dyDescent="0.3">
      <c r="L17" s="67"/>
    </row>
  </sheetData>
  <mergeCells count="6">
    <mergeCell ref="A2:H2"/>
    <mergeCell ref="A3:H3"/>
    <mergeCell ref="A5:A6"/>
    <mergeCell ref="H5:H6"/>
    <mergeCell ref="A9:B9"/>
    <mergeCell ref="C9:H9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689C3"/>
  </sheetPr>
  <dimension ref="A1:G18"/>
  <sheetViews>
    <sheetView view="pageBreakPreview" zoomScale="120" zoomScaleNormal="100" zoomScaleSheetLayoutView="120" workbookViewId="0"/>
  </sheetViews>
  <sheetFormatPr defaultRowHeight="14.4" x14ac:dyDescent="0.3"/>
  <cols>
    <col min="1" max="1" width="29.77734375" customWidth="1"/>
    <col min="2" max="2" width="17" customWidth="1"/>
    <col min="7" max="7" width="26.77734375" customWidth="1"/>
  </cols>
  <sheetData>
    <row r="1" spans="1:7" s="128" customFormat="1" ht="31.5" customHeight="1" x14ac:dyDescent="0.3">
      <c r="A1" s="123" t="s">
        <v>298</v>
      </c>
      <c r="B1" s="123"/>
      <c r="C1" s="124"/>
      <c r="D1" s="124"/>
      <c r="E1" s="124"/>
      <c r="F1" s="124"/>
      <c r="G1" s="125" t="s">
        <v>213</v>
      </c>
    </row>
    <row r="2" spans="1:7" ht="18.600000000000001" x14ac:dyDescent="0.3">
      <c r="A2" s="343" t="s">
        <v>444</v>
      </c>
      <c r="B2" s="343"/>
      <c r="C2" s="343"/>
      <c r="D2" s="343"/>
      <c r="E2" s="343"/>
      <c r="F2" s="343"/>
      <c r="G2" s="343"/>
    </row>
    <row r="3" spans="1:7" ht="18.600000000000001" x14ac:dyDescent="0.3">
      <c r="A3" s="371" t="s">
        <v>445</v>
      </c>
      <c r="B3" s="371"/>
      <c r="C3" s="371"/>
      <c r="D3" s="371"/>
      <c r="E3" s="371"/>
      <c r="F3" s="371"/>
      <c r="G3" s="371"/>
    </row>
    <row r="4" spans="1:7" ht="8.25" customHeight="1" x14ac:dyDescent="0.55000000000000004">
      <c r="A4" s="95"/>
      <c r="B4" s="95"/>
      <c r="C4" s="95"/>
      <c r="D4" s="95"/>
      <c r="E4" s="147"/>
      <c r="F4" s="147"/>
      <c r="G4" s="95"/>
    </row>
    <row r="5" spans="1:7" ht="24" customHeight="1" x14ac:dyDescent="0.3">
      <c r="A5" s="347" t="s">
        <v>235</v>
      </c>
      <c r="B5" s="92" t="s">
        <v>74</v>
      </c>
      <c r="C5" s="90" t="s">
        <v>335</v>
      </c>
      <c r="D5" s="90" t="s">
        <v>311</v>
      </c>
      <c r="E5" s="137" t="s">
        <v>3</v>
      </c>
      <c r="F5" s="137" t="s">
        <v>4</v>
      </c>
      <c r="G5" s="347" t="s">
        <v>236</v>
      </c>
    </row>
    <row r="6" spans="1:7" ht="25.5" customHeight="1" x14ac:dyDescent="0.3">
      <c r="A6" s="347"/>
      <c r="B6" s="92" t="s">
        <v>77</v>
      </c>
      <c r="C6" s="90" t="s">
        <v>6</v>
      </c>
      <c r="D6" s="90" t="s">
        <v>7</v>
      </c>
      <c r="E6" s="137" t="s">
        <v>6</v>
      </c>
      <c r="F6" s="137" t="s">
        <v>7</v>
      </c>
      <c r="G6" s="347"/>
    </row>
    <row r="7" spans="1:7" ht="24" customHeight="1" x14ac:dyDescent="0.3">
      <c r="A7" s="34" t="s">
        <v>247</v>
      </c>
      <c r="B7" s="66">
        <f t="shared" ref="B7" si="0">(D7-C7)</f>
        <v>1.8504572350726198</v>
      </c>
      <c r="C7" s="218">
        <f>(E7/E13)*100</f>
        <v>0</v>
      </c>
      <c r="D7" s="218">
        <f>(F7/F13)*100</f>
        <v>1.8504572350726198</v>
      </c>
      <c r="E7" s="19">
        <v>0</v>
      </c>
      <c r="F7" s="19">
        <v>172</v>
      </c>
      <c r="G7" s="34" t="s">
        <v>248</v>
      </c>
    </row>
    <row r="8" spans="1:7" ht="24" customHeight="1" x14ac:dyDescent="0.3">
      <c r="A8" s="33" t="s">
        <v>237</v>
      </c>
      <c r="B8" s="64">
        <f t="shared" ref="B8:B12" si="1">(D8-C8)</f>
        <v>-0.25837410452795062</v>
      </c>
      <c r="C8" s="188">
        <f>(E8/E13)*100</f>
        <v>0.63492063492063489</v>
      </c>
      <c r="D8" s="188">
        <f>(F8/F13)*100</f>
        <v>0.37654653039268426</v>
      </c>
      <c r="E8" s="152">
        <v>2</v>
      </c>
      <c r="F8" s="152">
        <v>35</v>
      </c>
      <c r="G8" s="31" t="s">
        <v>238</v>
      </c>
    </row>
    <row r="9" spans="1:7" ht="26.25" customHeight="1" x14ac:dyDescent="0.3">
      <c r="A9" s="34" t="s">
        <v>239</v>
      </c>
      <c r="B9" s="65">
        <f t="shared" si="1"/>
        <v>-0.32292493830955366</v>
      </c>
      <c r="C9" s="218">
        <f>(E9/E13)*100</f>
        <v>0.63492063492063489</v>
      </c>
      <c r="D9" s="218">
        <f>(F9/F13)*100</f>
        <v>0.31199569661108123</v>
      </c>
      <c r="E9" s="19">
        <v>2</v>
      </c>
      <c r="F9" s="19">
        <v>29</v>
      </c>
      <c r="G9" s="32" t="s">
        <v>240</v>
      </c>
    </row>
    <row r="10" spans="1:7" ht="25.5" customHeight="1" x14ac:dyDescent="0.3">
      <c r="A10" s="33" t="s">
        <v>241</v>
      </c>
      <c r="B10" s="64">
        <f t="shared" si="1"/>
        <v>11.387245233399078</v>
      </c>
      <c r="C10" s="188">
        <f>(E10/E13)*100</f>
        <v>2.2222222222222223</v>
      </c>
      <c r="D10" s="188">
        <f>(F10/F13)*100</f>
        <v>13.609467455621301</v>
      </c>
      <c r="E10" s="152">
        <v>7</v>
      </c>
      <c r="F10" s="152">
        <v>1265</v>
      </c>
      <c r="G10" s="31" t="s">
        <v>242</v>
      </c>
    </row>
    <row r="11" spans="1:7" ht="28.5" customHeight="1" x14ac:dyDescent="0.3">
      <c r="A11" s="34" t="s">
        <v>243</v>
      </c>
      <c r="B11" s="65">
        <f t="shared" si="1"/>
        <v>-2.9596044980660352</v>
      </c>
      <c r="C11" s="218">
        <f>(E11/E13)*100</f>
        <v>63.809523809523803</v>
      </c>
      <c r="D11" s="218">
        <f>(F11/F13)*100</f>
        <v>60.849919311457768</v>
      </c>
      <c r="E11" s="19">
        <v>201</v>
      </c>
      <c r="F11" s="19">
        <v>5656</v>
      </c>
      <c r="G11" s="32" t="s">
        <v>244</v>
      </c>
    </row>
    <row r="12" spans="1:7" ht="24" customHeight="1" x14ac:dyDescent="0.3">
      <c r="A12" s="33" t="s">
        <v>245</v>
      </c>
      <c r="B12" s="64">
        <f t="shared" si="1"/>
        <v>-9.6967989275681568</v>
      </c>
      <c r="C12" s="188">
        <f>(E12/E13)*100</f>
        <v>32.698412698412696</v>
      </c>
      <c r="D12" s="188">
        <f>(F12/F13)*100</f>
        <v>23.001613770844539</v>
      </c>
      <c r="E12" s="152">
        <v>103</v>
      </c>
      <c r="F12" s="152">
        <v>2138</v>
      </c>
      <c r="G12" s="108" t="s">
        <v>246</v>
      </c>
    </row>
    <row r="13" spans="1:7" ht="28.5" customHeight="1" x14ac:dyDescent="0.3">
      <c r="A13" s="34" t="s">
        <v>27</v>
      </c>
      <c r="B13" s="66">
        <f>SUM(B7:B12)</f>
        <v>0</v>
      </c>
      <c r="C13" s="191">
        <f>SUM(C7:C12)</f>
        <v>99.999999999999986</v>
      </c>
      <c r="D13" s="191">
        <f>SUM(D7:D12)</f>
        <v>100</v>
      </c>
      <c r="E13" s="19">
        <f>SUM(E7:E12)</f>
        <v>315</v>
      </c>
      <c r="F13" s="19">
        <f>SUM(F7:F12)</f>
        <v>9295</v>
      </c>
      <c r="G13" s="34" t="s">
        <v>314</v>
      </c>
    </row>
    <row r="14" spans="1:7" ht="19.5" customHeight="1" x14ac:dyDescent="0.3">
      <c r="A14" s="372" t="s">
        <v>249</v>
      </c>
      <c r="B14" s="373"/>
      <c r="C14" s="374" t="s">
        <v>250</v>
      </c>
      <c r="D14" s="375"/>
      <c r="E14" s="375"/>
      <c r="F14" s="375"/>
      <c r="G14" s="376"/>
    </row>
    <row r="18" spans="7:7" x14ac:dyDescent="0.3">
      <c r="G18" s="128"/>
    </row>
  </sheetData>
  <mergeCells count="6">
    <mergeCell ref="A2:G2"/>
    <mergeCell ref="A3:G3"/>
    <mergeCell ref="A5:A6"/>
    <mergeCell ref="G5:G6"/>
    <mergeCell ref="A14:B14"/>
    <mergeCell ref="C14:G14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11"/>
  <sheetViews>
    <sheetView view="pageBreakPreview" zoomScale="120" zoomScaleNormal="100" zoomScaleSheetLayoutView="120" workbookViewId="0"/>
  </sheetViews>
  <sheetFormatPr defaultRowHeight="14.4" x14ac:dyDescent="0.3"/>
  <cols>
    <col min="1" max="1" width="38.6640625" customWidth="1"/>
    <col min="2" max="2" width="19.6640625" customWidth="1"/>
    <col min="3" max="3" width="12.33203125" customWidth="1"/>
    <col min="4" max="4" width="11.109375" customWidth="1"/>
    <col min="5" max="5" width="38.109375" customWidth="1"/>
  </cols>
  <sheetData>
    <row r="1" spans="1:5" s="128" customFormat="1" ht="26.25" customHeight="1" x14ac:dyDescent="0.3">
      <c r="A1" s="123" t="s">
        <v>299</v>
      </c>
      <c r="B1" s="123"/>
      <c r="C1" s="124"/>
      <c r="D1" s="124"/>
      <c r="E1" s="125" t="s">
        <v>251</v>
      </c>
    </row>
    <row r="2" spans="1:5" ht="18.600000000000001" x14ac:dyDescent="0.3">
      <c r="A2" s="343" t="s">
        <v>446</v>
      </c>
      <c r="B2" s="343"/>
      <c r="C2" s="343"/>
      <c r="D2" s="343"/>
      <c r="E2" s="343"/>
    </row>
    <row r="3" spans="1:5" ht="18.600000000000001" x14ac:dyDescent="0.3">
      <c r="A3" s="343" t="s">
        <v>447</v>
      </c>
      <c r="B3" s="343"/>
      <c r="C3" s="343"/>
      <c r="D3" s="343"/>
      <c r="E3" s="343"/>
    </row>
    <row r="4" spans="1:5" ht="3.75" customHeight="1" x14ac:dyDescent="0.55000000000000004">
      <c r="A4" s="95"/>
      <c r="B4" s="95"/>
      <c r="C4" s="95"/>
      <c r="D4" s="95"/>
      <c r="E4" s="95"/>
    </row>
    <row r="5" spans="1:5" ht="18.600000000000001" x14ac:dyDescent="0.3">
      <c r="A5" s="347" t="s">
        <v>350</v>
      </c>
      <c r="B5" s="92" t="s">
        <v>74</v>
      </c>
      <c r="C5" s="90" t="s">
        <v>3</v>
      </c>
      <c r="D5" s="90" t="s">
        <v>4</v>
      </c>
      <c r="E5" s="377" t="s">
        <v>349</v>
      </c>
    </row>
    <row r="6" spans="1:5" ht="18.600000000000001" x14ac:dyDescent="0.3">
      <c r="A6" s="346"/>
      <c r="B6" s="93" t="s">
        <v>77</v>
      </c>
      <c r="C6" s="89" t="s">
        <v>6</v>
      </c>
      <c r="D6" s="89" t="s">
        <v>7</v>
      </c>
      <c r="E6" s="378"/>
    </row>
    <row r="7" spans="1:5" ht="30" customHeight="1" x14ac:dyDescent="0.3">
      <c r="A7" s="47" t="s">
        <v>203</v>
      </c>
      <c r="B7" s="59">
        <f>(D7-C7)</f>
        <v>11.833197942052607</v>
      </c>
      <c r="C7" s="60">
        <v>44.083401028973697</v>
      </c>
      <c r="D7" s="61">
        <v>55.916598971026303</v>
      </c>
      <c r="E7" s="47" t="s">
        <v>204</v>
      </c>
    </row>
    <row r="8" spans="1:5" ht="30" customHeight="1" x14ac:dyDescent="0.3">
      <c r="A8" s="48" t="s">
        <v>205</v>
      </c>
      <c r="B8" s="50">
        <f>(D8-C8)</f>
        <v>10.247693054880997</v>
      </c>
      <c r="C8" s="62">
        <v>44.876153472559501</v>
      </c>
      <c r="D8" s="63">
        <v>55.123846527440499</v>
      </c>
      <c r="E8" s="48" t="s">
        <v>206</v>
      </c>
    </row>
    <row r="9" spans="1:5" ht="30" customHeight="1" x14ac:dyDescent="0.3">
      <c r="A9" s="47" t="s">
        <v>207</v>
      </c>
      <c r="B9" s="59">
        <f>(D9-C9)</f>
        <v>20.382093601627801</v>
      </c>
      <c r="C9" s="60">
        <v>39.808953199186099</v>
      </c>
      <c r="D9" s="61">
        <v>60.191046800813901</v>
      </c>
      <c r="E9" s="47" t="s">
        <v>208</v>
      </c>
    </row>
    <row r="10" spans="1:5" ht="30" customHeight="1" x14ac:dyDescent="0.3">
      <c r="A10" s="48" t="s">
        <v>209</v>
      </c>
      <c r="B10" s="50">
        <f>(D10-C10)</f>
        <v>9.5483333698581987</v>
      </c>
      <c r="C10" s="62">
        <v>45.225833315070901</v>
      </c>
      <c r="D10" s="63">
        <v>54.774166684929099</v>
      </c>
      <c r="E10" s="48" t="s">
        <v>210</v>
      </c>
    </row>
    <row r="11" spans="1:5" ht="24.75" customHeight="1" x14ac:dyDescent="0.3">
      <c r="A11" s="379" t="s">
        <v>211</v>
      </c>
      <c r="B11" s="379"/>
      <c r="C11" s="368" t="s">
        <v>212</v>
      </c>
      <c r="D11" s="369"/>
      <c r="E11" s="370"/>
    </row>
  </sheetData>
  <mergeCells count="6">
    <mergeCell ref="A2:E2"/>
    <mergeCell ref="A3:E3"/>
    <mergeCell ref="A5:A6"/>
    <mergeCell ref="E5:E6"/>
    <mergeCell ref="A11:B11"/>
    <mergeCell ref="C11:E11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14"/>
  <sheetViews>
    <sheetView view="pageBreakPreview" zoomScale="110" zoomScaleNormal="100" zoomScaleSheetLayoutView="110" workbookViewId="0"/>
  </sheetViews>
  <sheetFormatPr defaultRowHeight="14.4" x14ac:dyDescent="0.3"/>
  <cols>
    <col min="1" max="1" width="43.88671875" customWidth="1"/>
    <col min="2" max="2" width="11.6640625" customWidth="1"/>
    <col min="4" max="4" width="42.21875" customWidth="1"/>
  </cols>
  <sheetData>
    <row r="1" spans="1:4" s="128" customFormat="1" ht="18.600000000000001" x14ac:dyDescent="0.3">
      <c r="A1" s="123" t="s">
        <v>300</v>
      </c>
      <c r="B1" s="124"/>
      <c r="C1" s="124"/>
      <c r="D1" s="125" t="s">
        <v>234</v>
      </c>
    </row>
    <row r="2" spans="1:4" ht="18.600000000000001" x14ac:dyDescent="0.3">
      <c r="A2" s="343" t="s">
        <v>448</v>
      </c>
      <c r="B2" s="343"/>
      <c r="C2" s="343"/>
      <c r="D2" s="343"/>
    </row>
    <row r="3" spans="1:4" ht="18.600000000000001" x14ac:dyDescent="0.3">
      <c r="A3" s="343" t="s">
        <v>449</v>
      </c>
      <c r="B3" s="343"/>
      <c r="C3" s="343"/>
      <c r="D3" s="343"/>
    </row>
    <row r="4" spans="1:4" ht="6.75" customHeight="1" x14ac:dyDescent="0.55000000000000004">
      <c r="A4" s="53"/>
      <c r="B4" s="53"/>
      <c r="C4" s="53"/>
      <c r="D4" s="53"/>
    </row>
    <row r="5" spans="1:4" ht="18.600000000000001" x14ac:dyDescent="0.3">
      <c r="A5" s="347" t="s">
        <v>348</v>
      </c>
      <c r="B5" s="15" t="s">
        <v>3</v>
      </c>
      <c r="C5" s="15" t="s">
        <v>4</v>
      </c>
      <c r="D5" s="347" t="s">
        <v>347</v>
      </c>
    </row>
    <row r="6" spans="1:4" ht="18.600000000000001" x14ac:dyDescent="0.3">
      <c r="A6" s="346"/>
      <c r="B6" s="13" t="s">
        <v>6</v>
      </c>
      <c r="C6" s="13" t="s">
        <v>7</v>
      </c>
      <c r="D6" s="346"/>
    </row>
    <row r="7" spans="1:4" ht="29.25" customHeight="1" x14ac:dyDescent="0.3">
      <c r="A7" s="204" t="s">
        <v>214</v>
      </c>
      <c r="B7" s="121">
        <v>45.340434465536703</v>
      </c>
      <c r="C7" s="121">
        <v>54.659565534463297</v>
      </c>
      <c r="D7" s="204" t="s">
        <v>215</v>
      </c>
    </row>
    <row r="8" spans="1:4" ht="28.5" customHeight="1" x14ac:dyDescent="0.3">
      <c r="A8" s="205" t="s">
        <v>216</v>
      </c>
      <c r="B8" s="122">
        <v>19.988228369629201</v>
      </c>
      <c r="C8" s="122">
        <v>80.011771630370802</v>
      </c>
      <c r="D8" s="205" t="s">
        <v>217</v>
      </c>
    </row>
    <row r="9" spans="1:4" ht="29.25" customHeight="1" x14ac:dyDescent="0.3">
      <c r="A9" s="204" t="s">
        <v>218</v>
      </c>
      <c r="B9" s="121">
        <v>40.270848182466104</v>
      </c>
      <c r="C9" s="121">
        <v>59.729151817533896</v>
      </c>
      <c r="D9" s="204" t="s">
        <v>219</v>
      </c>
    </row>
    <row r="10" spans="1:4" ht="30.75" customHeight="1" x14ac:dyDescent="0.3">
      <c r="A10" s="205" t="s">
        <v>220</v>
      </c>
      <c r="B10" s="122">
        <v>39.382362304998402</v>
      </c>
      <c r="C10" s="122">
        <v>60.617637695001598</v>
      </c>
      <c r="D10" s="205" t="s">
        <v>221</v>
      </c>
    </row>
    <row r="11" spans="1:4" ht="29.25" customHeight="1" x14ac:dyDescent="0.3">
      <c r="A11" s="204" t="s">
        <v>222</v>
      </c>
      <c r="B11" s="121">
        <v>37.528669724770602</v>
      </c>
      <c r="C11" s="121">
        <v>62.471330275229398</v>
      </c>
      <c r="D11" s="204" t="s">
        <v>223</v>
      </c>
    </row>
    <row r="12" spans="1:4" ht="32.25" customHeight="1" x14ac:dyDescent="0.3">
      <c r="A12" s="205" t="s">
        <v>224</v>
      </c>
      <c r="B12" s="122">
        <v>30.505569837189402</v>
      </c>
      <c r="C12" s="122">
        <v>69.494430162810602</v>
      </c>
      <c r="D12" s="205" t="s">
        <v>225</v>
      </c>
    </row>
    <row r="13" spans="1:4" ht="30" customHeight="1" x14ac:dyDescent="0.3">
      <c r="A13" s="204" t="s">
        <v>226</v>
      </c>
      <c r="B13" s="121">
        <v>36.720891975872803</v>
      </c>
      <c r="C13" s="121">
        <v>63.279108024127197</v>
      </c>
      <c r="D13" s="204" t="s">
        <v>227</v>
      </c>
    </row>
    <row r="14" spans="1:4" ht="15.6" x14ac:dyDescent="0.3">
      <c r="A14" s="246" t="s">
        <v>228</v>
      </c>
      <c r="B14" s="368" t="s">
        <v>212</v>
      </c>
      <c r="C14" s="369"/>
      <c r="D14" s="370"/>
    </row>
  </sheetData>
  <mergeCells count="5">
    <mergeCell ref="A2:D2"/>
    <mergeCell ref="A3:D3"/>
    <mergeCell ref="A5:A6"/>
    <mergeCell ref="D5:D6"/>
    <mergeCell ref="B14:D14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20"/>
  <sheetViews>
    <sheetView view="pageBreakPreview" zoomScaleNormal="100" zoomScaleSheetLayoutView="100" workbookViewId="0">
      <selection sqref="A1:J20"/>
    </sheetView>
  </sheetViews>
  <sheetFormatPr defaultRowHeight="14.4" x14ac:dyDescent="0.3"/>
  <cols>
    <col min="1" max="1" width="28.21875" customWidth="1"/>
    <col min="2" max="2" width="10.33203125" customWidth="1"/>
    <col min="3" max="3" width="12.33203125" customWidth="1"/>
    <col min="4" max="4" width="13.21875" customWidth="1"/>
    <col min="5" max="5" width="11.44140625" customWidth="1"/>
    <col min="6" max="6" width="11.33203125" customWidth="1"/>
    <col min="7" max="7" width="11.21875" customWidth="1"/>
    <col min="8" max="8" width="32.6640625" customWidth="1"/>
    <col min="9" max="9" width="0.88671875" hidden="1" customWidth="1"/>
    <col min="10" max="10" width="3.21875" hidden="1" customWidth="1"/>
  </cols>
  <sheetData>
    <row r="1" spans="1:11" ht="18.600000000000001" x14ac:dyDescent="0.3">
      <c r="A1" s="1" t="s">
        <v>30</v>
      </c>
      <c r="B1" s="1"/>
      <c r="C1" s="1"/>
      <c r="D1" s="2"/>
      <c r="E1" s="2"/>
      <c r="F1" s="2"/>
      <c r="G1" s="2"/>
      <c r="H1" s="21" t="s">
        <v>31</v>
      </c>
      <c r="I1" s="4"/>
      <c r="J1" s="5"/>
      <c r="K1" s="37"/>
    </row>
    <row r="2" spans="1:11" ht="18.600000000000001" x14ac:dyDescent="0.3">
      <c r="A2" s="270" t="s">
        <v>324</v>
      </c>
      <c r="B2" s="270"/>
      <c r="C2" s="270"/>
      <c r="D2" s="270"/>
      <c r="E2" s="270"/>
      <c r="F2" s="270"/>
      <c r="G2" s="270"/>
      <c r="H2" s="270"/>
      <c r="I2" s="270"/>
      <c r="J2" s="270"/>
      <c r="K2" s="37"/>
    </row>
    <row r="3" spans="1:11" ht="18.600000000000001" x14ac:dyDescent="0.3">
      <c r="A3" s="271" t="s">
        <v>325</v>
      </c>
      <c r="B3" s="271"/>
      <c r="C3" s="271"/>
      <c r="D3" s="271"/>
      <c r="E3" s="271"/>
      <c r="F3" s="271"/>
      <c r="G3" s="271"/>
      <c r="H3" s="271"/>
      <c r="I3" s="271"/>
      <c r="J3" s="271"/>
      <c r="K3" s="37"/>
    </row>
    <row r="4" spans="1:11" ht="23.4" x14ac:dyDescent="0.3">
      <c r="A4" s="272" t="s">
        <v>32</v>
      </c>
      <c r="B4" s="135" t="s">
        <v>315</v>
      </c>
      <c r="C4" s="135" t="s">
        <v>310</v>
      </c>
      <c r="D4" s="135" t="s">
        <v>311</v>
      </c>
      <c r="E4" s="143" t="s">
        <v>314</v>
      </c>
      <c r="F4" s="135" t="s">
        <v>75</v>
      </c>
      <c r="G4" s="143" t="s">
        <v>4</v>
      </c>
      <c r="H4" s="267" t="s">
        <v>33</v>
      </c>
      <c r="I4" s="81"/>
      <c r="J4" s="81"/>
      <c r="K4" s="37"/>
    </row>
    <row r="5" spans="1:11" ht="23.4" x14ac:dyDescent="0.3">
      <c r="A5" s="273"/>
      <c r="B5" s="137" t="s">
        <v>27</v>
      </c>
      <c r="C5" s="137" t="s">
        <v>6</v>
      </c>
      <c r="D5" s="137" t="s">
        <v>7</v>
      </c>
      <c r="E5" s="137" t="s">
        <v>27</v>
      </c>
      <c r="F5" s="137" t="s">
        <v>6</v>
      </c>
      <c r="G5" s="141" t="s">
        <v>7</v>
      </c>
      <c r="H5" s="274"/>
      <c r="I5" s="81"/>
      <c r="J5" s="81"/>
      <c r="K5" s="37"/>
    </row>
    <row r="6" spans="1:11" ht="20.25" customHeight="1" x14ac:dyDescent="0.3">
      <c r="A6" s="16" t="s">
        <v>34</v>
      </c>
      <c r="B6" s="155">
        <f>SUM(C6:D6)</f>
        <v>100</v>
      </c>
      <c r="C6" s="154">
        <f>(F6/E6)*100</f>
        <v>48.159959745161458</v>
      </c>
      <c r="D6" s="154">
        <f>(G6/E6)*100</f>
        <v>51.840040254838549</v>
      </c>
      <c r="E6" s="152">
        <f>G6+F6</f>
        <v>4658322</v>
      </c>
      <c r="F6" s="152">
        <v>2243446</v>
      </c>
      <c r="G6" s="152">
        <v>2414876</v>
      </c>
      <c r="H6" s="161" t="s">
        <v>35</v>
      </c>
      <c r="I6" s="81"/>
      <c r="J6" s="81"/>
      <c r="K6" s="37"/>
    </row>
    <row r="7" spans="1:11" ht="21" customHeight="1" x14ac:dyDescent="0.3">
      <c r="A7" s="19" t="s">
        <v>36</v>
      </c>
      <c r="B7" s="162">
        <f t="shared" ref="B7:B18" si="0">SUM(C7:D7)</f>
        <v>100</v>
      </c>
      <c r="C7" s="114">
        <f t="shared" ref="C7:C18" si="1">(F7/E7)*100</f>
        <v>49.287059647162003</v>
      </c>
      <c r="D7" s="114">
        <f t="shared" ref="D7:D18" si="2">(G7/E7)*100</f>
        <v>50.712940352837997</v>
      </c>
      <c r="E7" s="19">
        <f t="shared" ref="E7:E18" si="3">G7+F7</f>
        <v>4516577</v>
      </c>
      <c r="F7" s="19">
        <v>2226088</v>
      </c>
      <c r="G7" s="19">
        <v>2290489</v>
      </c>
      <c r="H7" s="158" t="s">
        <v>37</v>
      </c>
      <c r="I7" s="81"/>
      <c r="J7" s="81"/>
      <c r="K7" s="37"/>
    </row>
    <row r="8" spans="1:11" ht="23.25" customHeight="1" x14ac:dyDescent="0.3">
      <c r="A8" s="16" t="s">
        <v>38</v>
      </c>
      <c r="B8" s="155">
        <f t="shared" si="0"/>
        <v>100</v>
      </c>
      <c r="C8" s="154">
        <f t="shared" si="1"/>
        <v>49.814277119464279</v>
      </c>
      <c r="D8" s="154">
        <f t="shared" si="2"/>
        <v>50.185722880535721</v>
      </c>
      <c r="E8" s="152">
        <f t="shared" si="3"/>
        <v>1376244</v>
      </c>
      <c r="F8" s="152">
        <v>685566</v>
      </c>
      <c r="G8" s="152">
        <v>690678</v>
      </c>
      <c r="H8" s="161" t="s">
        <v>39</v>
      </c>
      <c r="I8" s="81"/>
      <c r="J8" s="81"/>
      <c r="K8" s="37"/>
    </row>
    <row r="9" spans="1:11" ht="21.75" customHeight="1" x14ac:dyDescent="0.3">
      <c r="A9" s="19" t="s">
        <v>40</v>
      </c>
      <c r="B9" s="162">
        <f t="shared" si="0"/>
        <v>100</v>
      </c>
      <c r="C9" s="114">
        <f t="shared" si="1"/>
        <v>49.379372646831285</v>
      </c>
      <c r="D9" s="114">
        <f t="shared" si="2"/>
        <v>50.620627353168715</v>
      </c>
      <c r="E9" s="19">
        <f t="shared" si="3"/>
        <v>1009543</v>
      </c>
      <c r="F9" s="19">
        <v>498506</v>
      </c>
      <c r="G9" s="19">
        <v>511037</v>
      </c>
      <c r="H9" s="158" t="s">
        <v>41</v>
      </c>
      <c r="I9" s="81"/>
      <c r="J9" s="81"/>
      <c r="K9" s="37"/>
    </row>
    <row r="10" spans="1:11" ht="20.25" customHeight="1" x14ac:dyDescent="0.3">
      <c r="A10" s="16" t="s">
        <v>42</v>
      </c>
      <c r="B10" s="155">
        <f t="shared" si="0"/>
        <v>100</v>
      </c>
      <c r="C10" s="154">
        <f t="shared" si="1"/>
        <v>47.959948566439152</v>
      </c>
      <c r="D10" s="154">
        <f t="shared" si="2"/>
        <v>52.040051433560841</v>
      </c>
      <c r="E10" s="152">
        <f t="shared" si="3"/>
        <v>3140362</v>
      </c>
      <c r="F10" s="152">
        <v>1506116</v>
      </c>
      <c r="G10" s="152">
        <v>1634246</v>
      </c>
      <c r="H10" s="161" t="s">
        <v>43</v>
      </c>
      <c r="I10" s="81"/>
      <c r="J10" s="81"/>
      <c r="K10" s="37"/>
    </row>
    <row r="11" spans="1:11" ht="24" customHeight="1" x14ac:dyDescent="0.3">
      <c r="A11" s="19" t="s">
        <v>44</v>
      </c>
      <c r="B11" s="162">
        <f t="shared" si="0"/>
        <v>100</v>
      </c>
      <c r="C11" s="114">
        <f t="shared" si="1"/>
        <v>50.577928166520103</v>
      </c>
      <c r="D11" s="114">
        <f t="shared" si="2"/>
        <v>49.42207183347989</v>
      </c>
      <c r="E11" s="19">
        <f t="shared" si="3"/>
        <v>1750131</v>
      </c>
      <c r="F11" s="19">
        <v>885180</v>
      </c>
      <c r="G11" s="19">
        <v>864951</v>
      </c>
      <c r="H11" s="158" t="s">
        <v>45</v>
      </c>
      <c r="I11" s="81"/>
      <c r="J11" s="81"/>
      <c r="K11" s="37"/>
    </row>
    <row r="12" spans="1:11" ht="21" customHeight="1" x14ac:dyDescent="0.3">
      <c r="A12" s="16" t="s">
        <v>46</v>
      </c>
      <c r="B12" s="155">
        <f t="shared" si="0"/>
        <v>100</v>
      </c>
      <c r="C12" s="154">
        <f t="shared" si="1"/>
        <v>48.650133395326186</v>
      </c>
      <c r="D12" s="154">
        <f t="shared" si="2"/>
        <v>51.349866604673821</v>
      </c>
      <c r="E12" s="152">
        <f t="shared" si="3"/>
        <v>722664</v>
      </c>
      <c r="F12" s="152">
        <v>351577</v>
      </c>
      <c r="G12" s="152">
        <v>371087</v>
      </c>
      <c r="H12" s="161" t="s">
        <v>47</v>
      </c>
      <c r="I12" s="81"/>
      <c r="J12" s="81"/>
      <c r="K12" s="37"/>
    </row>
    <row r="13" spans="1:11" ht="21.75" customHeight="1" x14ac:dyDescent="0.3">
      <c r="A13" s="19" t="s">
        <v>48</v>
      </c>
      <c r="B13" s="162">
        <f t="shared" si="0"/>
        <v>100</v>
      </c>
      <c r="C13" s="114">
        <f t="shared" si="1"/>
        <v>50.518584870070384</v>
      </c>
      <c r="D13" s="114">
        <f t="shared" si="2"/>
        <v>49.481415129929623</v>
      </c>
      <c r="E13" s="19">
        <f t="shared" si="3"/>
        <v>538099</v>
      </c>
      <c r="F13" s="19">
        <v>271840</v>
      </c>
      <c r="G13" s="19">
        <v>266259</v>
      </c>
      <c r="H13" s="158" t="s">
        <v>49</v>
      </c>
      <c r="I13" s="81"/>
      <c r="J13" s="81"/>
      <c r="K13" s="37"/>
    </row>
    <row r="14" spans="1:11" ht="22.5" customHeight="1" x14ac:dyDescent="0.3">
      <c r="A14" s="16" t="s">
        <v>50</v>
      </c>
      <c r="B14" s="155">
        <f t="shared" si="0"/>
        <v>100</v>
      </c>
      <c r="C14" s="154">
        <f t="shared" si="1"/>
        <v>49.669632875422693</v>
      </c>
      <c r="D14" s="154">
        <f t="shared" si="2"/>
        <v>50.3303671245773</v>
      </c>
      <c r="E14" s="152">
        <f t="shared" si="3"/>
        <v>288921</v>
      </c>
      <c r="F14" s="152">
        <v>143506</v>
      </c>
      <c r="G14" s="152">
        <v>145415</v>
      </c>
      <c r="H14" s="161" t="s">
        <v>51</v>
      </c>
      <c r="I14" s="81"/>
      <c r="J14" s="81"/>
      <c r="K14" s="37"/>
    </row>
    <row r="15" spans="1:11" ht="25.5" customHeight="1" x14ac:dyDescent="0.3">
      <c r="A15" s="19" t="s">
        <v>52</v>
      </c>
      <c r="B15" s="162">
        <f t="shared" si="0"/>
        <v>100</v>
      </c>
      <c r="C15" s="114">
        <f t="shared" si="1"/>
        <v>49.415498948453077</v>
      </c>
      <c r="D15" s="114">
        <f t="shared" si="2"/>
        <v>50.584501051546923</v>
      </c>
      <c r="E15" s="19">
        <f t="shared" si="3"/>
        <v>1207269</v>
      </c>
      <c r="F15" s="19">
        <v>596578</v>
      </c>
      <c r="G15" s="19">
        <v>610691</v>
      </c>
      <c r="H15" s="158" t="s">
        <v>53</v>
      </c>
      <c r="I15" s="81"/>
      <c r="J15" s="81"/>
      <c r="K15" s="37"/>
    </row>
    <row r="16" spans="1:11" ht="22.5" customHeight="1" x14ac:dyDescent="0.3">
      <c r="A16" s="16" t="s">
        <v>54</v>
      </c>
      <c r="B16" s="155">
        <f t="shared" si="0"/>
        <v>100</v>
      </c>
      <c r="C16" s="154">
        <f t="shared" si="1"/>
        <v>49.699913934996957</v>
      </c>
      <c r="D16" s="154">
        <f t="shared" si="2"/>
        <v>50.300086065003043</v>
      </c>
      <c r="E16" s="152">
        <f t="shared" si="3"/>
        <v>438041</v>
      </c>
      <c r="F16" s="152">
        <v>217706</v>
      </c>
      <c r="G16" s="152">
        <v>220335</v>
      </c>
      <c r="H16" s="161" t="s">
        <v>55</v>
      </c>
      <c r="I16" s="81"/>
      <c r="J16" s="81"/>
      <c r="K16" s="37"/>
    </row>
    <row r="17" spans="1:11" ht="22.5" customHeight="1" x14ac:dyDescent="0.3">
      <c r="A17" s="19" t="s">
        <v>56</v>
      </c>
      <c r="B17" s="162">
        <f t="shared" si="0"/>
        <v>100</v>
      </c>
      <c r="C17" s="114">
        <f t="shared" si="1"/>
        <v>51.866707806232647</v>
      </c>
      <c r="D17" s="114">
        <f t="shared" si="2"/>
        <v>48.13329219376736</v>
      </c>
      <c r="E17" s="19">
        <f t="shared" si="3"/>
        <v>382438</v>
      </c>
      <c r="F17" s="19">
        <v>198358</v>
      </c>
      <c r="G17" s="19">
        <v>184080</v>
      </c>
      <c r="H17" s="158" t="s">
        <v>57</v>
      </c>
      <c r="I17" s="81"/>
      <c r="J17" s="81"/>
      <c r="K17" s="37"/>
    </row>
    <row r="18" spans="1:11" ht="21.75" customHeight="1" x14ac:dyDescent="0.3">
      <c r="A18" s="16" t="s">
        <v>58</v>
      </c>
      <c r="B18" s="155">
        <f t="shared" si="0"/>
        <v>100</v>
      </c>
      <c r="C18" s="154">
        <f t="shared" si="1"/>
        <v>49.237790025569389</v>
      </c>
      <c r="D18" s="154">
        <f t="shared" si="2"/>
        <v>50.762209974430618</v>
      </c>
      <c r="E18" s="152">
        <f t="shared" si="3"/>
        <v>379751</v>
      </c>
      <c r="F18" s="152">
        <v>186981</v>
      </c>
      <c r="G18" s="152">
        <v>192770</v>
      </c>
      <c r="H18" s="161" t="s">
        <v>59</v>
      </c>
      <c r="I18" s="81"/>
      <c r="J18" s="81"/>
      <c r="K18" s="37"/>
    </row>
    <row r="19" spans="1:11" x14ac:dyDescent="0.3">
      <c r="A19" s="269" t="s">
        <v>28</v>
      </c>
      <c r="B19" s="269"/>
      <c r="C19" s="269"/>
      <c r="D19" s="269"/>
      <c r="E19" s="134"/>
      <c r="F19" s="134"/>
      <c r="G19" s="134"/>
      <c r="H19" s="275" t="s">
        <v>29</v>
      </c>
      <c r="I19" s="275"/>
      <c r="J19" s="275"/>
      <c r="K19" s="37"/>
    </row>
    <row r="20" spans="1:11" x14ac:dyDescent="0.3">
      <c r="K20" s="37"/>
    </row>
  </sheetData>
  <protectedRanges>
    <protectedRange sqref="H4 H6:H18" name="نطاق1_1"/>
    <protectedRange sqref="A2:J3 A4 A6:B18" name="نطاق1"/>
    <protectedRange sqref="I1:J1 A1:C1" name="نطاق1_3_1"/>
  </protectedRanges>
  <mergeCells count="6">
    <mergeCell ref="A2:J2"/>
    <mergeCell ref="A3:J3"/>
    <mergeCell ref="A4:A5"/>
    <mergeCell ref="H4:H5"/>
    <mergeCell ref="A19:D19"/>
    <mergeCell ref="H19:J19"/>
  </mergeCells>
  <pageMargins left="0.7" right="0.7" top="0.75" bottom="0.75" header="0.3" footer="0.3"/>
  <pageSetup paperSize="9" scale="5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BCDE"/>
  </sheetPr>
  <dimension ref="A1:E10"/>
  <sheetViews>
    <sheetView view="pageBreakPreview" zoomScale="110" zoomScaleNormal="100" zoomScaleSheetLayoutView="110" workbookViewId="0">
      <selection activeCell="N9" sqref="N9"/>
    </sheetView>
  </sheetViews>
  <sheetFormatPr defaultRowHeight="14.4" x14ac:dyDescent="0.3"/>
  <cols>
    <col min="1" max="1" width="33.6640625" customWidth="1"/>
    <col min="2" max="2" width="16.33203125" customWidth="1"/>
    <col min="5" max="5" width="31.44140625" customWidth="1"/>
  </cols>
  <sheetData>
    <row r="1" spans="1:5" ht="18.600000000000001" x14ac:dyDescent="0.55000000000000004">
      <c r="A1" s="38" t="s">
        <v>301</v>
      </c>
      <c r="B1" s="38"/>
      <c r="C1" s="39"/>
      <c r="D1" s="39"/>
      <c r="E1" s="40" t="s">
        <v>229</v>
      </c>
    </row>
    <row r="2" spans="1:5" ht="18.600000000000001" x14ac:dyDescent="0.3">
      <c r="A2" s="343" t="s">
        <v>451</v>
      </c>
      <c r="B2" s="343"/>
      <c r="C2" s="343"/>
      <c r="D2" s="343"/>
      <c r="E2" s="343"/>
    </row>
    <row r="3" spans="1:5" ht="18.600000000000001" x14ac:dyDescent="0.3">
      <c r="A3" s="371" t="s">
        <v>477</v>
      </c>
      <c r="B3" s="343"/>
      <c r="C3" s="343"/>
      <c r="D3" s="343"/>
      <c r="E3" s="343"/>
    </row>
    <row r="4" spans="1:5" ht="3.75" customHeight="1" x14ac:dyDescent="0.55000000000000004">
      <c r="A4" s="95"/>
      <c r="B4" s="95"/>
      <c r="C4" s="95"/>
      <c r="D4" s="95"/>
      <c r="E4" s="95"/>
    </row>
    <row r="5" spans="1:5" ht="18.600000000000001" x14ac:dyDescent="0.3">
      <c r="A5" s="377" t="s">
        <v>346</v>
      </c>
      <c r="B5" s="150" t="s">
        <v>74</v>
      </c>
      <c r="C5" s="148" t="s">
        <v>3</v>
      </c>
      <c r="D5" s="148" t="s">
        <v>4</v>
      </c>
      <c r="E5" s="380" t="s">
        <v>345</v>
      </c>
    </row>
    <row r="6" spans="1:5" ht="18.600000000000001" x14ac:dyDescent="0.3">
      <c r="A6" s="378"/>
      <c r="B6" s="151" t="s">
        <v>77</v>
      </c>
      <c r="C6" s="149" t="s">
        <v>6</v>
      </c>
      <c r="D6" s="149" t="s">
        <v>7</v>
      </c>
      <c r="E6" s="378"/>
    </row>
    <row r="7" spans="1:5" ht="24.75" customHeight="1" x14ac:dyDescent="0.3">
      <c r="A7" s="204" t="s">
        <v>259</v>
      </c>
      <c r="B7" s="226">
        <f>(D7-C7)</f>
        <v>9.4131300269176599</v>
      </c>
      <c r="C7" s="121">
        <v>3.5363711094276402</v>
      </c>
      <c r="D7" s="121">
        <v>12.949501136345299</v>
      </c>
      <c r="E7" s="204" t="s">
        <v>260</v>
      </c>
    </row>
    <row r="8" spans="1:5" ht="25.5" customHeight="1" x14ac:dyDescent="0.3">
      <c r="A8" s="205" t="s">
        <v>261</v>
      </c>
      <c r="B8" s="207">
        <f>(D8-C8)</f>
        <v>-6.2361986428329956</v>
      </c>
      <c r="C8" s="122">
        <v>44.875163198529997</v>
      </c>
      <c r="D8" s="122">
        <v>38.638964555697001</v>
      </c>
      <c r="E8" s="205" t="s">
        <v>262</v>
      </c>
    </row>
    <row r="9" spans="1:5" x14ac:dyDescent="0.3">
      <c r="A9" s="381" t="s">
        <v>263</v>
      </c>
      <c r="B9" s="381"/>
      <c r="C9" s="382" t="s">
        <v>264</v>
      </c>
      <c r="D9" s="383"/>
      <c r="E9" s="384"/>
    </row>
    <row r="10" spans="1:5" ht="16.2" x14ac:dyDescent="0.45">
      <c r="A10" s="110" t="s">
        <v>307</v>
      </c>
      <c r="B10" s="110"/>
      <c r="C10" s="110"/>
      <c r="D10" s="110"/>
      <c r="E10" s="133" t="s">
        <v>306</v>
      </c>
    </row>
  </sheetData>
  <mergeCells count="6">
    <mergeCell ref="A2:E2"/>
    <mergeCell ref="A3:E3"/>
    <mergeCell ref="A5:A6"/>
    <mergeCell ref="E5:E6"/>
    <mergeCell ref="A9:B9"/>
    <mergeCell ref="C9:E9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BCDE"/>
  </sheetPr>
  <dimension ref="A1:E23"/>
  <sheetViews>
    <sheetView view="pageBreakPreview" zoomScaleNormal="100" zoomScaleSheetLayoutView="100" workbookViewId="0">
      <selection sqref="A1:E17"/>
    </sheetView>
  </sheetViews>
  <sheetFormatPr defaultRowHeight="14.4" x14ac:dyDescent="0.3"/>
  <cols>
    <col min="1" max="1" width="37.21875" customWidth="1"/>
    <col min="2" max="2" width="12.21875" customWidth="1"/>
    <col min="5" max="5" width="34.6640625" customWidth="1"/>
  </cols>
  <sheetData>
    <row r="1" spans="1:5" s="128" customFormat="1" ht="24" customHeight="1" x14ac:dyDescent="0.3">
      <c r="A1" s="123" t="s">
        <v>302</v>
      </c>
      <c r="B1" s="123"/>
      <c r="C1" s="124"/>
      <c r="D1" s="124"/>
      <c r="E1" s="125" t="s">
        <v>230</v>
      </c>
    </row>
    <row r="2" spans="1:5" ht="18.600000000000001" x14ac:dyDescent="0.3">
      <c r="A2" s="343" t="s">
        <v>344</v>
      </c>
      <c r="B2" s="343"/>
      <c r="C2" s="343"/>
      <c r="D2" s="343"/>
      <c r="E2" s="343"/>
    </row>
    <row r="3" spans="1:5" ht="24" customHeight="1" x14ac:dyDescent="0.3">
      <c r="A3" s="371" t="s">
        <v>476</v>
      </c>
      <c r="B3" s="371"/>
      <c r="C3" s="371"/>
      <c r="D3" s="371"/>
      <c r="E3" s="371"/>
    </row>
    <row r="4" spans="1:5" ht="1.5" customHeight="1" x14ac:dyDescent="0.55000000000000004">
      <c r="A4" s="95"/>
      <c r="B4" s="95"/>
      <c r="C4" s="95"/>
      <c r="D4" s="95"/>
      <c r="E4" s="95"/>
    </row>
    <row r="5" spans="1:5" ht="18.600000000000001" x14ac:dyDescent="0.3">
      <c r="A5" s="347" t="s">
        <v>342</v>
      </c>
      <c r="B5" s="92" t="s">
        <v>74</v>
      </c>
      <c r="C5" s="90" t="s">
        <v>3</v>
      </c>
      <c r="D5" s="90" t="s">
        <v>4</v>
      </c>
      <c r="E5" s="347" t="s">
        <v>341</v>
      </c>
    </row>
    <row r="6" spans="1:5" ht="18.600000000000001" x14ac:dyDescent="0.3">
      <c r="A6" s="346"/>
      <c r="B6" s="93" t="s">
        <v>77</v>
      </c>
      <c r="C6" s="89" t="s">
        <v>6</v>
      </c>
      <c r="D6" s="89" t="s">
        <v>7</v>
      </c>
      <c r="E6" s="346"/>
    </row>
    <row r="7" spans="1:5" ht="24" customHeight="1" x14ac:dyDescent="0.3">
      <c r="A7" s="33" t="s">
        <v>90</v>
      </c>
      <c r="B7" s="227">
        <f t="shared" ref="B7:B15" si="0">(D7-C7)</f>
        <v>-1.9554165037153015E-2</v>
      </c>
      <c r="C7" s="121">
        <v>0.18576456785295301</v>
      </c>
      <c r="D7" s="121">
        <v>0.16621040281579999</v>
      </c>
      <c r="E7" s="204" t="s">
        <v>91</v>
      </c>
    </row>
    <row r="8" spans="1:5" ht="26.25" customHeight="1" x14ac:dyDescent="0.3">
      <c r="A8" s="34" t="s">
        <v>92</v>
      </c>
      <c r="B8" s="207">
        <f t="shared" si="0"/>
        <v>-0.16621040281580002</v>
      </c>
      <c r="C8" s="122">
        <v>0.73328118889323401</v>
      </c>
      <c r="D8" s="122">
        <v>0.567070786077434</v>
      </c>
      <c r="E8" s="205" t="s">
        <v>93</v>
      </c>
    </row>
    <row r="9" spans="1:5" ht="22.5" customHeight="1" x14ac:dyDescent="0.3">
      <c r="A9" s="33" t="s">
        <v>94</v>
      </c>
      <c r="B9" s="226">
        <f t="shared" si="0"/>
        <v>2.6104810324599104</v>
      </c>
      <c r="C9" s="121">
        <v>1.2221353148220599</v>
      </c>
      <c r="D9" s="121">
        <v>3.8326163472819701</v>
      </c>
      <c r="E9" s="204" t="s">
        <v>267</v>
      </c>
    </row>
    <row r="10" spans="1:5" ht="25.5" customHeight="1" x14ac:dyDescent="0.3">
      <c r="A10" s="34" t="s">
        <v>96</v>
      </c>
      <c r="B10" s="207">
        <f t="shared" si="0"/>
        <v>10.588580367618341</v>
      </c>
      <c r="C10" s="122">
        <v>3.7543996871333598</v>
      </c>
      <c r="D10" s="122">
        <v>14.342980054751701</v>
      </c>
      <c r="E10" s="205" t="s">
        <v>268</v>
      </c>
    </row>
    <row r="11" spans="1:5" ht="23.25" customHeight="1" x14ac:dyDescent="0.3">
      <c r="A11" s="33" t="s">
        <v>98</v>
      </c>
      <c r="B11" s="226">
        <f t="shared" si="0"/>
        <v>27.434493547125516</v>
      </c>
      <c r="C11" s="121">
        <v>8.2323034806413808</v>
      </c>
      <c r="D11" s="121">
        <v>35.666797027766897</v>
      </c>
      <c r="E11" s="204" t="s">
        <v>269</v>
      </c>
    </row>
    <row r="12" spans="1:5" ht="24" customHeight="1" x14ac:dyDescent="0.3">
      <c r="A12" s="34" t="s">
        <v>99</v>
      </c>
      <c r="B12" s="207">
        <f t="shared" si="0"/>
        <v>5.3382870551427501</v>
      </c>
      <c r="C12" s="122">
        <v>0.90926867422761004</v>
      </c>
      <c r="D12" s="122">
        <v>6.2475557293703599</v>
      </c>
      <c r="E12" s="205" t="s">
        <v>270</v>
      </c>
    </row>
    <row r="13" spans="1:5" ht="24.75" customHeight="1" x14ac:dyDescent="0.3">
      <c r="A13" s="33" t="s">
        <v>101</v>
      </c>
      <c r="B13" s="226">
        <f t="shared" si="0"/>
        <v>10.275713727023831</v>
      </c>
      <c r="C13" s="121">
        <v>6.1986703167774699</v>
      </c>
      <c r="D13" s="121">
        <v>16.474384043801301</v>
      </c>
      <c r="E13" s="204" t="s">
        <v>271</v>
      </c>
    </row>
    <row r="14" spans="1:5" ht="25.5" customHeight="1" x14ac:dyDescent="0.3">
      <c r="A14" s="34" t="s">
        <v>272</v>
      </c>
      <c r="B14" s="207">
        <f t="shared" si="0"/>
        <v>0.8701603441533039</v>
      </c>
      <c r="C14" s="122">
        <v>0.20531873289010599</v>
      </c>
      <c r="D14" s="122">
        <v>1.0754790770434099</v>
      </c>
      <c r="E14" s="205" t="s">
        <v>273</v>
      </c>
    </row>
    <row r="15" spans="1:5" ht="22.5" customHeight="1" x14ac:dyDescent="0.3">
      <c r="A15" s="204" t="s">
        <v>274</v>
      </c>
      <c r="B15" s="226">
        <f t="shared" si="0"/>
        <v>0.16621040281579955</v>
      </c>
      <c r="C15" s="228">
        <v>9.7770825185764607E-3</v>
      </c>
      <c r="D15" s="121">
        <v>0.175987485334376</v>
      </c>
      <c r="E15" s="204" t="s">
        <v>275</v>
      </c>
    </row>
    <row r="16" spans="1:5" x14ac:dyDescent="0.3">
      <c r="A16" s="348" t="s">
        <v>276</v>
      </c>
      <c r="B16" s="361"/>
      <c r="C16" s="382" t="s">
        <v>264</v>
      </c>
      <c r="D16" s="383"/>
      <c r="E16" s="384"/>
    </row>
    <row r="17" spans="1:5" ht="16.2" x14ac:dyDescent="0.45">
      <c r="A17" s="110" t="s">
        <v>307</v>
      </c>
      <c r="B17" s="110"/>
      <c r="C17" s="110"/>
      <c r="D17" s="110"/>
      <c r="E17" s="111" t="s">
        <v>308</v>
      </c>
    </row>
    <row r="23" spans="1:5" x14ac:dyDescent="0.3">
      <c r="E23" s="128"/>
    </row>
  </sheetData>
  <mergeCells count="6">
    <mergeCell ref="A2:E2"/>
    <mergeCell ref="A3:E3"/>
    <mergeCell ref="A5:A6"/>
    <mergeCell ref="E5:E6"/>
    <mergeCell ref="A16:B16"/>
    <mergeCell ref="C16:E16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BCDE"/>
  </sheetPr>
  <dimension ref="A1:F12"/>
  <sheetViews>
    <sheetView view="pageBreakPreview" topLeftCell="B1" zoomScale="110" zoomScaleNormal="100" zoomScaleSheetLayoutView="110" workbookViewId="0">
      <selection activeCell="B1" sqref="B1:F12"/>
    </sheetView>
  </sheetViews>
  <sheetFormatPr defaultRowHeight="14.4" x14ac:dyDescent="0.3"/>
  <cols>
    <col min="1" max="1" width="1.77734375" hidden="1" customWidth="1"/>
    <col min="2" max="2" width="24.88671875" customWidth="1"/>
    <col min="3" max="3" width="17.88671875" customWidth="1"/>
    <col min="4" max="4" width="10.44140625" customWidth="1"/>
    <col min="5" max="5" width="11.109375" customWidth="1"/>
    <col min="6" max="6" width="35.77734375" customWidth="1"/>
  </cols>
  <sheetData>
    <row r="1" spans="2:6" ht="28.5" customHeight="1" x14ac:dyDescent="0.3">
      <c r="B1" s="123" t="s">
        <v>303</v>
      </c>
      <c r="C1" s="123"/>
      <c r="D1" s="124"/>
      <c r="E1" s="124"/>
      <c r="F1" s="125" t="s">
        <v>231</v>
      </c>
    </row>
    <row r="2" spans="2:6" ht="18.600000000000001" x14ac:dyDescent="0.3">
      <c r="B2" s="343" t="s">
        <v>453</v>
      </c>
      <c r="C2" s="343"/>
      <c r="D2" s="343"/>
      <c r="E2" s="343"/>
      <c r="F2" s="343"/>
    </row>
    <row r="3" spans="2:6" ht="18.600000000000001" x14ac:dyDescent="0.3">
      <c r="B3" s="371" t="s">
        <v>478</v>
      </c>
      <c r="C3" s="371"/>
      <c r="D3" s="371"/>
      <c r="E3" s="371"/>
      <c r="F3" s="371"/>
    </row>
    <row r="4" spans="2:6" ht="2.25" customHeight="1" x14ac:dyDescent="0.55000000000000004">
      <c r="B4" s="95"/>
      <c r="C4" s="95"/>
      <c r="D4" s="95"/>
      <c r="E4" s="95"/>
      <c r="F4" s="95"/>
    </row>
    <row r="5" spans="2:6" ht="18.600000000000001" x14ac:dyDescent="0.3">
      <c r="B5" s="345" t="s">
        <v>62</v>
      </c>
      <c r="C5" s="150" t="s">
        <v>74</v>
      </c>
      <c r="D5" s="148" t="s">
        <v>3</v>
      </c>
      <c r="E5" s="148" t="s">
        <v>4</v>
      </c>
      <c r="F5" s="380" t="s">
        <v>320</v>
      </c>
    </row>
    <row r="6" spans="2:6" ht="18.600000000000001" x14ac:dyDescent="0.3">
      <c r="B6" s="346"/>
      <c r="C6" s="151" t="s">
        <v>77</v>
      </c>
      <c r="D6" s="149" t="s">
        <v>6</v>
      </c>
      <c r="E6" s="149" t="s">
        <v>7</v>
      </c>
      <c r="F6" s="378"/>
    </row>
    <row r="7" spans="2:6" ht="25.5" customHeight="1" x14ac:dyDescent="0.3">
      <c r="B7" s="33" t="s">
        <v>63</v>
      </c>
      <c r="C7" s="226">
        <f>(E7-D7)</f>
        <v>34.718420023465001</v>
      </c>
      <c r="D7" s="121">
        <v>9.4251075479077002</v>
      </c>
      <c r="E7" s="121">
        <v>44.143527571372701</v>
      </c>
      <c r="F7" s="204" t="s">
        <v>64</v>
      </c>
    </row>
    <row r="8" spans="2:6" ht="24.75" customHeight="1" x14ac:dyDescent="0.3">
      <c r="B8" s="34" t="s">
        <v>65</v>
      </c>
      <c r="C8" s="207">
        <f>(E8-D8)</f>
        <v>22.418850215095798</v>
      </c>
      <c r="D8" s="122">
        <v>11.272976143918701</v>
      </c>
      <c r="E8" s="122">
        <v>33.691826359014499</v>
      </c>
      <c r="F8" s="205" t="s">
        <v>66</v>
      </c>
    </row>
    <row r="9" spans="2:6" ht="24.75" customHeight="1" x14ac:dyDescent="0.3">
      <c r="B9" s="33" t="s">
        <v>67</v>
      </c>
      <c r="C9" s="226">
        <f>(E9-D9)</f>
        <v>0.13687915526007</v>
      </c>
      <c r="D9" s="121">
        <v>0.45952287837309402</v>
      </c>
      <c r="E9" s="121">
        <v>0.59640203363316402</v>
      </c>
      <c r="F9" s="204" t="s">
        <v>68</v>
      </c>
    </row>
    <row r="10" spans="2:6" ht="26.25" customHeight="1" x14ac:dyDescent="0.3">
      <c r="B10" s="34" t="s">
        <v>69</v>
      </c>
      <c r="C10" s="207">
        <f>(E10-D10)</f>
        <v>-0.17598748533437703</v>
      </c>
      <c r="D10" s="122">
        <v>0.29331247555729401</v>
      </c>
      <c r="E10" s="122">
        <v>0.11732499022291699</v>
      </c>
      <c r="F10" s="205" t="s">
        <v>70</v>
      </c>
    </row>
    <row r="11" spans="2:6" x14ac:dyDescent="0.3">
      <c r="B11" s="385" t="s">
        <v>276</v>
      </c>
      <c r="C11" s="269"/>
      <c r="D11" s="269"/>
      <c r="E11" s="375" t="s">
        <v>264</v>
      </c>
      <c r="F11" s="375"/>
    </row>
    <row r="12" spans="2:6" ht="16.2" x14ac:dyDescent="0.45">
      <c r="B12" s="127" t="s">
        <v>265</v>
      </c>
      <c r="C12" s="110"/>
      <c r="D12" s="110"/>
      <c r="E12" s="110"/>
      <c r="F12" s="126" t="s">
        <v>266</v>
      </c>
    </row>
  </sheetData>
  <mergeCells count="6">
    <mergeCell ref="B2:F2"/>
    <mergeCell ref="B3:F3"/>
    <mergeCell ref="B5:B6"/>
    <mergeCell ref="F5:F6"/>
    <mergeCell ref="E11:F11"/>
    <mergeCell ref="B11:D11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BCDE"/>
  </sheetPr>
  <dimension ref="B1:F19"/>
  <sheetViews>
    <sheetView view="pageBreakPreview" zoomScale="110" zoomScaleNormal="100" zoomScaleSheetLayoutView="110" workbookViewId="0">
      <selection activeCell="B1" sqref="B1:F14"/>
    </sheetView>
  </sheetViews>
  <sheetFormatPr defaultRowHeight="14.4" x14ac:dyDescent="0.3"/>
  <cols>
    <col min="1" max="1" width="0.109375" customWidth="1"/>
    <col min="2" max="2" width="47.109375" customWidth="1"/>
    <col min="3" max="3" width="12.77734375" customWidth="1"/>
    <col min="6" max="6" width="36.33203125" customWidth="1"/>
  </cols>
  <sheetData>
    <row r="1" spans="2:6" s="128" customFormat="1" ht="24.75" customHeight="1" x14ac:dyDescent="0.3">
      <c r="B1" s="123" t="s">
        <v>232</v>
      </c>
      <c r="C1" s="123"/>
      <c r="D1" s="124"/>
      <c r="E1" s="124"/>
      <c r="F1" s="125" t="s">
        <v>233</v>
      </c>
    </row>
    <row r="2" spans="2:6" ht="37.5" customHeight="1" x14ac:dyDescent="0.3">
      <c r="B2" s="386" t="s">
        <v>340</v>
      </c>
      <c r="C2" s="386"/>
      <c r="D2" s="386"/>
      <c r="E2" s="386"/>
      <c r="F2" s="386"/>
    </row>
    <row r="3" spans="2:6" ht="18.600000000000001" x14ac:dyDescent="0.3">
      <c r="B3" s="371" t="s">
        <v>479</v>
      </c>
      <c r="C3" s="371"/>
      <c r="D3" s="371"/>
      <c r="E3" s="371"/>
      <c r="F3" s="371"/>
    </row>
    <row r="4" spans="2:6" ht="0.75" customHeight="1" x14ac:dyDescent="0.55000000000000004">
      <c r="B4" s="95"/>
      <c r="C4" s="95"/>
      <c r="D4" s="95"/>
      <c r="E4" s="95"/>
      <c r="F4" s="95"/>
    </row>
    <row r="5" spans="2:6" ht="18.600000000000001" x14ac:dyDescent="0.3">
      <c r="B5" s="347" t="s">
        <v>305</v>
      </c>
      <c r="C5" s="150" t="s">
        <v>74</v>
      </c>
      <c r="D5" s="148" t="s">
        <v>3</v>
      </c>
      <c r="E5" s="148" t="s">
        <v>4</v>
      </c>
      <c r="F5" s="345" t="s">
        <v>304</v>
      </c>
    </row>
    <row r="6" spans="2:6" ht="18.600000000000001" x14ac:dyDescent="0.3">
      <c r="B6" s="346"/>
      <c r="C6" s="151" t="s">
        <v>77</v>
      </c>
      <c r="D6" s="149" t="s">
        <v>6</v>
      </c>
      <c r="E6" s="149" t="s">
        <v>7</v>
      </c>
      <c r="F6" s="346"/>
    </row>
    <row r="7" spans="2:6" ht="23.25" customHeight="1" x14ac:dyDescent="0.3">
      <c r="B7" s="33" t="s">
        <v>277</v>
      </c>
      <c r="C7" s="226">
        <f t="shared" ref="C7:C12" si="0">(E7-D7)</f>
        <v>8.6429409464215841</v>
      </c>
      <c r="D7" s="121">
        <v>0.50840829096597595</v>
      </c>
      <c r="E7" s="121">
        <v>9.15134923738756</v>
      </c>
      <c r="F7" s="204" t="s">
        <v>278</v>
      </c>
    </row>
    <row r="8" spans="2:6" ht="27.75" customHeight="1" x14ac:dyDescent="0.3">
      <c r="B8" s="34" t="s">
        <v>279</v>
      </c>
      <c r="C8" s="207">
        <f t="shared" si="0"/>
        <v>40.046929996089148</v>
      </c>
      <c r="D8" s="122">
        <v>7.5772389518967502</v>
      </c>
      <c r="E8" s="122">
        <v>47.624168947985901</v>
      </c>
      <c r="F8" s="205" t="s">
        <v>280</v>
      </c>
    </row>
    <row r="9" spans="2:6" ht="21.75" customHeight="1" x14ac:dyDescent="0.3">
      <c r="B9" s="33" t="s">
        <v>281</v>
      </c>
      <c r="C9" s="226">
        <f t="shared" si="0"/>
        <v>14.47985921001175</v>
      </c>
      <c r="D9" s="121">
        <v>1.3101290574892499</v>
      </c>
      <c r="E9" s="121">
        <v>15.789988267501</v>
      </c>
      <c r="F9" s="204" t="s">
        <v>282</v>
      </c>
    </row>
    <row r="10" spans="2:6" ht="25.5" customHeight="1" x14ac:dyDescent="0.3">
      <c r="B10" s="34" t="s">
        <v>283</v>
      </c>
      <c r="C10" s="207">
        <f t="shared" si="0"/>
        <v>-8.5940555338287403</v>
      </c>
      <c r="D10" s="122">
        <v>11.8498240125147</v>
      </c>
      <c r="E10" s="122">
        <v>3.25576847868596</v>
      </c>
      <c r="F10" s="205" t="s">
        <v>284</v>
      </c>
    </row>
    <row r="11" spans="2:6" ht="23.25" customHeight="1" x14ac:dyDescent="0.3">
      <c r="B11" s="33" t="s">
        <v>285</v>
      </c>
      <c r="C11" s="226">
        <f t="shared" si="0"/>
        <v>1.3492373875635499</v>
      </c>
      <c r="D11" s="121">
        <v>0.16621040281579999</v>
      </c>
      <c r="E11" s="121">
        <v>1.51544779037935</v>
      </c>
      <c r="F11" s="204" t="s">
        <v>286</v>
      </c>
    </row>
    <row r="12" spans="2:6" ht="26.25" customHeight="1" x14ac:dyDescent="0.3">
      <c r="B12" s="34" t="s">
        <v>136</v>
      </c>
      <c r="C12" s="207">
        <f t="shared" si="0"/>
        <v>1.1732499022291742</v>
      </c>
      <c r="D12" s="122">
        <v>3.9108330074305801E-2</v>
      </c>
      <c r="E12" s="122">
        <v>1.2123582323034801</v>
      </c>
      <c r="F12" s="205" t="s">
        <v>137</v>
      </c>
    </row>
    <row r="13" spans="2:6" x14ac:dyDescent="0.3">
      <c r="B13" s="348" t="s">
        <v>276</v>
      </c>
      <c r="C13" s="361"/>
      <c r="D13" s="382" t="s">
        <v>264</v>
      </c>
      <c r="E13" s="383"/>
      <c r="F13" s="384"/>
    </row>
    <row r="14" spans="2:6" ht="16.2" x14ac:dyDescent="0.45">
      <c r="B14" s="127" t="s">
        <v>265</v>
      </c>
      <c r="C14" s="110"/>
      <c r="D14" s="110"/>
      <c r="E14" s="110"/>
      <c r="F14" s="129" t="s">
        <v>266</v>
      </c>
    </row>
    <row r="19" spans="5:5" x14ac:dyDescent="0.3">
      <c r="E19" s="128"/>
    </row>
  </sheetData>
  <mergeCells count="6">
    <mergeCell ref="B2:F2"/>
    <mergeCell ref="B3:F3"/>
    <mergeCell ref="B5:B6"/>
    <mergeCell ref="F5:F6"/>
    <mergeCell ref="B13:C13"/>
    <mergeCell ref="D13:F13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10"/>
  <sheetViews>
    <sheetView view="pageBreakPreview" topLeftCell="C1" zoomScaleNormal="100" zoomScaleSheetLayoutView="100" workbookViewId="0">
      <selection activeCell="H16" sqref="H16"/>
    </sheetView>
  </sheetViews>
  <sheetFormatPr defaultRowHeight="14.4" x14ac:dyDescent="0.3"/>
  <cols>
    <col min="1" max="1" width="0.44140625" hidden="1" customWidth="1"/>
    <col min="2" max="2" width="0.33203125" hidden="1" customWidth="1"/>
    <col min="3" max="4" width="27.21875" customWidth="1"/>
    <col min="5" max="5" width="14.6640625" customWidth="1"/>
    <col min="6" max="9" width="14.21875" customWidth="1"/>
    <col min="10" max="10" width="26.6640625" customWidth="1"/>
  </cols>
  <sheetData>
    <row r="1" spans="1:10" ht="17.399999999999999" x14ac:dyDescent="0.3">
      <c r="A1" s="9"/>
      <c r="B1" s="9"/>
      <c r="C1" s="10" t="s">
        <v>60</v>
      </c>
      <c r="D1" s="10"/>
      <c r="E1" s="10"/>
      <c r="F1" s="11"/>
      <c r="G1" s="11"/>
      <c r="H1" s="11"/>
      <c r="I1" s="11"/>
      <c r="J1" s="12" t="s">
        <v>61</v>
      </c>
    </row>
    <row r="2" spans="1:10" ht="22.5" customHeight="1" x14ac:dyDescent="0.3">
      <c r="A2" s="276" t="s">
        <v>380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0" ht="24.75" customHeight="1" x14ac:dyDescent="0.3">
      <c r="A3" s="277" t="s">
        <v>381</v>
      </c>
      <c r="B3" s="277"/>
      <c r="C3" s="277"/>
      <c r="D3" s="277"/>
      <c r="E3" s="277"/>
      <c r="F3" s="277"/>
      <c r="G3" s="277"/>
      <c r="H3" s="277"/>
      <c r="I3" s="277"/>
      <c r="J3" s="277"/>
    </row>
    <row r="4" spans="1:10" ht="18.600000000000001" x14ac:dyDescent="0.3">
      <c r="A4" s="10"/>
      <c r="B4" s="10"/>
      <c r="C4" s="278" t="s">
        <v>62</v>
      </c>
      <c r="D4" s="135" t="s">
        <v>315</v>
      </c>
      <c r="E4" s="135" t="s">
        <v>310</v>
      </c>
      <c r="F4" s="135" t="s">
        <v>311</v>
      </c>
      <c r="G4" s="143" t="s">
        <v>314</v>
      </c>
      <c r="H4" s="135" t="s">
        <v>75</v>
      </c>
      <c r="I4" s="143" t="s">
        <v>4</v>
      </c>
      <c r="J4" s="280" t="s">
        <v>320</v>
      </c>
    </row>
    <row r="5" spans="1:10" ht="18.600000000000001" x14ac:dyDescent="0.3">
      <c r="A5" s="10"/>
      <c r="B5" s="10"/>
      <c r="C5" s="279"/>
      <c r="D5" s="137" t="s">
        <v>27</v>
      </c>
      <c r="E5" s="137" t="s">
        <v>6</v>
      </c>
      <c r="F5" s="137" t="s">
        <v>7</v>
      </c>
      <c r="G5" s="137" t="s">
        <v>27</v>
      </c>
      <c r="H5" s="137" t="s">
        <v>6</v>
      </c>
      <c r="I5" s="141" t="s">
        <v>7</v>
      </c>
      <c r="J5" s="281"/>
    </row>
    <row r="6" spans="1:10" ht="20.25" customHeight="1" x14ac:dyDescent="0.3">
      <c r="A6" s="10"/>
      <c r="B6" s="10"/>
      <c r="C6" s="152" t="s">
        <v>63</v>
      </c>
      <c r="D6" s="155">
        <f>SUM(E6:F6)</f>
        <v>100</v>
      </c>
      <c r="E6" s="154">
        <f>(H6/G6)*100</f>
        <v>42.67325367725924</v>
      </c>
      <c r="F6" s="154">
        <f>(I6/G6)*100</f>
        <v>57.32674632274076</v>
      </c>
      <c r="G6" s="152">
        <f t="shared" ref="G6:G9" si="0">I6+H6</f>
        <v>5244463</v>
      </c>
      <c r="H6" s="152">
        <v>2237983</v>
      </c>
      <c r="I6" s="152">
        <v>3006480</v>
      </c>
      <c r="J6" s="163" t="s">
        <v>64</v>
      </c>
    </row>
    <row r="7" spans="1:10" ht="24" customHeight="1" x14ac:dyDescent="0.3">
      <c r="A7" s="10"/>
      <c r="B7" s="10"/>
      <c r="C7" s="19" t="s">
        <v>65</v>
      </c>
      <c r="D7" s="162">
        <f t="shared" ref="D7:D9" si="1">SUM(E7:F7)</f>
        <v>100</v>
      </c>
      <c r="E7" s="114">
        <f t="shared" ref="E7:E9" si="2">(H7/G7)*100</f>
        <v>50.032039823569704</v>
      </c>
      <c r="F7" s="114">
        <f t="shared" ref="F7:F9" si="3">(I7/G7)*100</f>
        <v>49.967960176430289</v>
      </c>
      <c r="G7" s="19">
        <f t="shared" si="0"/>
        <v>8260033</v>
      </c>
      <c r="H7" s="19">
        <v>4132663</v>
      </c>
      <c r="I7" s="19">
        <v>4127370</v>
      </c>
      <c r="J7" s="20" t="s">
        <v>66</v>
      </c>
    </row>
    <row r="8" spans="1:10" ht="20.25" customHeight="1" x14ac:dyDescent="0.3">
      <c r="A8" s="10"/>
      <c r="B8" s="10"/>
      <c r="C8" s="152" t="s">
        <v>67</v>
      </c>
      <c r="D8" s="155">
        <f t="shared" si="1"/>
        <v>100</v>
      </c>
      <c r="E8" s="154">
        <f t="shared" si="2"/>
        <v>66.451176693869812</v>
      </c>
      <c r="F8" s="154">
        <f t="shared" si="3"/>
        <v>33.548823306130195</v>
      </c>
      <c r="G8" s="152">
        <f t="shared" si="0"/>
        <v>252912</v>
      </c>
      <c r="H8" s="152">
        <v>168063</v>
      </c>
      <c r="I8" s="152">
        <v>84849</v>
      </c>
      <c r="J8" s="163" t="s">
        <v>68</v>
      </c>
    </row>
    <row r="9" spans="1:10" ht="25.5" customHeight="1" x14ac:dyDescent="0.3">
      <c r="A9" s="10"/>
      <c r="B9" s="10"/>
      <c r="C9" s="19" t="s">
        <v>69</v>
      </c>
      <c r="D9" s="162">
        <f t="shared" si="1"/>
        <v>100</v>
      </c>
      <c r="E9" s="114">
        <f t="shared" si="2"/>
        <v>93.583762456569673</v>
      </c>
      <c r="F9" s="114">
        <f t="shared" si="3"/>
        <v>6.4162375434303254</v>
      </c>
      <c r="G9" s="19">
        <f t="shared" si="0"/>
        <v>458493</v>
      </c>
      <c r="H9" s="19">
        <v>429075</v>
      </c>
      <c r="I9" s="19">
        <v>29418</v>
      </c>
      <c r="J9" s="20" t="s">
        <v>70</v>
      </c>
    </row>
    <row r="10" spans="1:10" ht="35.25" customHeight="1" x14ac:dyDescent="0.3">
      <c r="A10" s="10"/>
      <c r="B10" s="10"/>
      <c r="C10" s="282" t="s">
        <v>28</v>
      </c>
      <c r="D10" s="282"/>
      <c r="E10" s="282"/>
      <c r="F10" s="283" t="s">
        <v>29</v>
      </c>
      <c r="G10" s="283"/>
      <c r="H10" s="283"/>
      <c r="I10" s="283"/>
      <c r="J10" s="283"/>
    </row>
  </sheetData>
  <protectedRanges>
    <protectedRange sqref="J4:J9" name="نطاق1_8"/>
    <protectedRange sqref="C4:C5 C6:D9" name="نطاق1_9"/>
    <protectedRange sqref="A2:J3" name="نطاق1"/>
    <protectedRange sqref="F1:J1 A1:B1" name="نطاق1_3_1"/>
  </protectedRanges>
  <mergeCells count="6">
    <mergeCell ref="A2:J2"/>
    <mergeCell ref="A3:J3"/>
    <mergeCell ref="C4:C5"/>
    <mergeCell ref="J4:J5"/>
    <mergeCell ref="C10:E10"/>
    <mergeCell ref="F10:J10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7"/>
  <sheetViews>
    <sheetView view="pageBreakPreview" zoomScale="130" zoomScaleNormal="100" zoomScaleSheetLayoutView="130" workbookViewId="0">
      <selection activeCell="C6" sqref="C6:D6"/>
    </sheetView>
  </sheetViews>
  <sheetFormatPr defaultRowHeight="14.4" x14ac:dyDescent="0.3"/>
  <cols>
    <col min="1" max="1" width="25.6640625" customWidth="1"/>
    <col min="2" max="2" width="12.6640625" customWidth="1"/>
    <col min="3" max="3" width="12.77734375" customWidth="1"/>
    <col min="5" max="5" width="29.88671875" customWidth="1"/>
    <col min="6" max="6" width="9" hidden="1" customWidth="1"/>
  </cols>
  <sheetData>
    <row r="1" spans="1:6" ht="18.600000000000001" x14ac:dyDescent="0.3">
      <c r="A1" s="1" t="s">
        <v>71</v>
      </c>
      <c r="B1" s="1"/>
      <c r="C1" s="2"/>
      <c r="D1" s="2"/>
      <c r="E1" s="4" t="s">
        <v>72</v>
      </c>
      <c r="F1" s="5"/>
    </row>
    <row r="2" spans="1:6" ht="18.600000000000001" x14ac:dyDescent="0.3">
      <c r="A2" s="265" t="s">
        <v>386</v>
      </c>
      <c r="B2" s="265"/>
      <c r="C2" s="265"/>
      <c r="D2" s="265"/>
      <c r="E2" s="265"/>
      <c r="F2" s="265"/>
    </row>
    <row r="3" spans="1:6" ht="18.600000000000001" x14ac:dyDescent="0.3">
      <c r="A3" s="284" t="s">
        <v>387</v>
      </c>
      <c r="B3" s="284"/>
      <c r="C3" s="284"/>
      <c r="D3" s="284"/>
      <c r="E3" s="284"/>
      <c r="F3" s="284"/>
    </row>
    <row r="4" spans="1:6" ht="18.600000000000001" x14ac:dyDescent="0.3">
      <c r="A4" s="285" t="s">
        <v>73</v>
      </c>
      <c r="B4" s="68" t="s">
        <v>74</v>
      </c>
      <c r="C4" s="68" t="s">
        <v>75</v>
      </c>
      <c r="D4" s="68" t="s">
        <v>4</v>
      </c>
      <c r="E4" s="280" t="s">
        <v>76</v>
      </c>
      <c r="F4" s="10"/>
    </row>
    <row r="5" spans="1:6" ht="19.5" customHeight="1" x14ac:dyDescent="0.3">
      <c r="A5" s="286"/>
      <c r="B5" s="71" t="s">
        <v>77</v>
      </c>
      <c r="C5" s="70" t="s">
        <v>6</v>
      </c>
      <c r="D5" s="14" t="s">
        <v>7</v>
      </c>
      <c r="E5" s="288"/>
      <c r="F5" s="10"/>
    </row>
    <row r="6" spans="1:6" ht="27" customHeight="1" x14ac:dyDescent="0.3">
      <c r="A6" s="287"/>
      <c r="B6" s="113">
        <f>(D6-C6)</f>
        <v>4.9000000000000021</v>
      </c>
      <c r="C6" s="113">
        <v>20.399999999999999</v>
      </c>
      <c r="D6" s="113">
        <v>25.3</v>
      </c>
      <c r="E6" s="289"/>
      <c r="F6" s="10"/>
    </row>
    <row r="7" spans="1:6" x14ac:dyDescent="0.3">
      <c r="A7" s="290" t="s">
        <v>28</v>
      </c>
      <c r="B7" s="269"/>
      <c r="C7" s="269"/>
      <c r="D7" s="275" t="s">
        <v>29</v>
      </c>
      <c r="E7" s="275"/>
      <c r="F7" s="275"/>
    </row>
  </sheetData>
  <protectedRanges>
    <protectedRange sqref="E1:F1 A1:B1" name="نطاق1_3"/>
    <protectedRange sqref="E4 A4" name="نطاق1_4"/>
    <protectedRange sqref="B4:B5" name="نطاق1_5"/>
    <protectedRange sqref="C4:D4" name="نطاق1_8"/>
    <protectedRange sqref="C5:D5 A5" name="نطاق1_9"/>
    <protectedRange sqref="A2:F3" name="نطاق1"/>
  </protectedRanges>
  <mergeCells count="6">
    <mergeCell ref="A2:F2"/>
    <mergeCell ref="A3:F3"/>
    <mergeCell ref="A4:A6"/>
    <mergeCell ref="E4:E6"/>
    <mergeCell ref="A7:C7"/>
    <mergeCell ref="D7:F7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8"/>
  <sheetViews>
    <sheetView view="pageBreakPreview" zoomScale="130" zoomScaleNormal="100" zoomScaleSheetLayoutView="130" workbookViewId="0"/>
  </sheetViews>
  <sheetFormatPr defaultRowHeight="14.4" x14ac:dyDescent="0.3"/>
  <cols>
    <col min="1" max="1" width="22.88671875" customWidth="1"/>
    <col min="2" max="2" width="13.33203125" customWidth="1"/>
    <col min="3" max="3" width="9.88671875" customWidth="1"/>
    <col min="4" max="4" width="10.109375" customWidth="1"/>
    <col min="5" max="5" width="25" customWidth="1"/>
  </cols>
  <sheetData>
    <row r="1" spans="1:5" ht="18.600000000000001" x14ac:dyDescent="0.3">
      <c r="A1" s="1" t="s">
        <v>297</v>
      </c>
      <c r="B1" s="1"/>
      <c r="C1" s="1"/>
      <c r="D1" s="4"/>
      <c r="E1" s="5" t="s">
        <v>78</v>
      </c>
    </row>
    <row r="2" spans="1:5" ht="18.600000000000001" x14ac:dyDescent="0.3">
      <c r="A2" s="265" t="s">
        <v>388</v>
      </c>
      <c r="B2" s="265"/>
      <c r="C2" s="265"/>
      <c r="D2" s="265"/>
      <c r="E2" s="265"/>
    </row>
    <row r="3" spans="1:5" ht="18.600000000000001" x14ac:dyDescent="0.3">
      <c r="A3" s="291" t="s">
        <v>389</v>
      </c>
      <c r="B3" s="291"/>
      <c r="C3" s="291"/>
      <c r="D3" s="291"/>
      <c r="E3" s="291"/>
    </row>
    <row r="4" spans="1:5" ht="18.600000000000001" x14ac:dyDescent="0.3">
      <c r="A4" s="278" t="s">
        <v>79</v>
      </c>
      <c r="B4" s="72" t="s">
        <v>74</v>
      </c>
      <c r="C4" s="69" t="s">
        <v>75</v>
      </c>
      <c r="D4" s="69" t="s">
        <v>4</v>
      </c>
      <c r="E4" s="292" t="s">
        <v>80</v>
      </c>
    </row>
    <row r="5" spans="1:5" ht="15.75" customHeight="1" x14ac:dyDescent="0.3">
      <c r="A5" s="279"/>
      <c r="B5" s="71" t="s">
        <v>77</v>
      </c>
      <c r="C5" s="71" t="s">
        <v>6</v>
      </c>
      <c r="D5" s="71" t="s">
        <v>7</v>
      </c>
      <c r="E5" s="280"/>
    </row>
    <row r="6" spans="1:5" ht="16.5" customHeight="1" x14ac:dyDescent="0.3">
      <c r="A6" s="16" t="s">
        <v>81</v>
      </c>
      <c r="B6" s="113">
        <f>(D6-C6)</f>
        <v>-5.2799999999999994</v>
      </c>
      <c r="C6" s="113">
        <v>7.71</v>
      </c>
      <c r="D6" s="113">
        <v>2.4300000000000002</v>
      </c>
      <c r="E6" s="18" t="s">
        <v>82</v>
      </c>
    </row>
    <row r="7" spans="1:5" ht="19.5" customHeight="1" x14ac:dyDescent="0.3">
      <c r="A7" s="19" t="s">
        <v>83</v>
      </c>
      <c r="B7" s="114">
        <f>(D7-C7)</f>
        <v>5.269999999999996</v>
      </c>
      <c r="C7" s="114">
        <v>92.3</v>
      </c>
      <c r="D7" s="114">
        <v>97.57</v>
      </c>
      <c r="E7" s="20" t="s">
        <v>287</v>
      </c>
    </row>
    <row r="8" spans="1:5" ht="16.5" customHeight="1" x14ac:dyDescent="0.3">
      <c r="A8" s="269" t="s">
        <v>84</v>
      </c>
      <c r="B8" s="269"/>
      <c r="C8" s="275" t="s">
        <v>85</v>
      </c>
      <c r="D8" s="275"/>
      <c r="E8" s="275"/>
    </row>
  </sheetData>
  <protectedRanges>
    <protectedRange sqref="A1:E1" name="نطاق1_3"/>
    <protectedRange sqref="C4:D5" name="نطاق1_4"/>
    <protectedRange sqref="E4:E7" name="نطاق1_8"/>
    <protectedRange sqref="A4:B7" name="نطاق1_9"/>
    <protectedRange sqref="A2:E3" name="نطاق1"/>
  </protectedRanges>
  <mergeCells count="6">
    <mergeCell ref="A2:E2"/>
    <mergeCell ref="A3:E3"/>
    <mergeCell ref="A4:A5"/>
    <mergeCell ref="E4:E5"/>
    <mergeCell ref="A8:B8"/>
    <mergeCell ref="C8:E8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8"/>
  <sheetViews>
    <sheetView view="pageBreakPreview" zoomScale="115" zoomScaleNormal="100" zoomScaleSheetLayoutView="115" workbookViewId="0">
      <selection sqref="A1:G18"/>
    </sheetView>
  </sheetViews>
  <sheetFormatPr defaultRowHeight="14.4" x14ac:dyDescent="0.3"/>
  <cols>
    <col min="1" max="1" width="35.109375" customWidth="1"/>
    <col min="2" max="2" width="12" customWidth="1"/>
    <col min="3" max="3" width="9.77734375" customWidth="1"/>
    <col min="4" max="6" width="9.6640625" customWidth="1"/>
    <col min="7" max="7" width="31.109375" customWidth="1"/>
    <col min="14" max="15" width="9" customWidth="1"/>
    <col min="16" max="16" width="14.33203125" customWidth="1"/>
  </cols>
  <sheetData>
    <row r="1" spans="1:9" ht="18.600000000000001" x14ac:dyDescent="0.3">
      <c r="A1" s="1" t="s">
        <v>86</v>
      </c>
      <c r="B1" s="1"/>
      <c r="C1" s="21"/>
      <c r="D1" s="21"/>
      <c r="E1" s="21"/>
      <c r="F1" s="21"/>
      <c r="G1" s="5" t="s">
        <v>87</v>
      </c>
    </row>
    <row r="2" spans="1:9" ht="18.600000000000001" x14ac:dyDescent="0.3">
      <c r="A2" s="265" t="s">
        <v>321</v>
      </c>
      <c r="B2" s="265"/>
      <c r="C2" s="265"/>
      <c r="D2" s="265"/>
      <c r="E2" s="265"/>
      <c r="F2" s="265"/>
      <c r="G2" s="265"/>
    </row>
    <row r="3" spans="1:9" ht="18.600000000000001" x14ac:dyDescent="0.3">
      <c r="A3" s="295" t="s">
        <v>319</v>
      </c>
      <c r="B3" s="295"/>
      <c r="C3" s="295"/>
      <c r="D3" s="295"/>
      <c r="E3" s="295"/>
      <c r="F3" s="295"/>
      <c r="G3" s="295"/>
    </row>
    <row r="4" spans="1:9" ht="20.25" customHeight="1" x14ac:dyDescent="0.3">
      <c r="A4" s="293" t="s">
        <v>88</v>
      </c>
      <c r="B4" s="141" t="s">
        <v>74</v>
      </c>
      <c r="C4" s="141" t="s">
        <v>310</v>
      </c>
      <c r="D4" s="141" t="s">
        <v>311</v>
      </c>
      <c r="E4" s="141" t="s">
        <v>75</v>
      </c>
      <c r="F4" s="141" t="s">
        <v>4</v>
      </c>
      <c r="G4" s="296" t="s">
        <v>89</v>
      </c>
    </row>
    <row r="5" spans="1:9" ht="21.75" customHeight="1" x14ac:dyDescent="0.3">
      <c r="A5" s="294"/>
      <c r="B5" s="142" t="s">
        <v>77</v>
      </c>
      <c r="C5" s="142" t="s">
        <v>6</v>
      </c>
      <c r="D5" s="142" t="s">
        <v>7</v>
      </c>
      <c r="E5" s="142" t="s">
        <v>6</v>
      </c>
      <c r="F5" s="142" t="s">
        <v>7</v>
      </c>
      <c r="G5" s="296"/>
    </row>
    <row r="6" spans="1:9" ht="19.5" customHeight="1" x14ac:dyDescent="0.3">
      <c r="A6" s="33" t="s">
        <v>90</v>
      </c>
      <c r="B6" s="113">
        <f>(D6-C6)</f>
        <v>-5.2809954061015247</v>
      </c>
      <c r="C6" s="113">
        <f>(E6/E17)*100</f>
        <v>7.7138740969299224</v>
      </c>
      <c r="D6" s="154">
        <f>(F6/F17)*100</f>
        <v>2.4328786908283973</v>
      </c>
      <c r="E6" s="173">
        <v>609652</v>
      </c>
      <c r="F6" s="173">
        <v>199710</v>
      </c>
      <c r="G6" s="164" t="s">
        <v>91</v>
      </c>
      <c r="I6" s="27"/>
    </row>
    <row r="7" spans="1:9" ht="23.25" customHeight="1" x14ac:dyDescent="0.3">
      <c r="A7" s="34" t="s">
        <v>92</v>
      </c>
      <c r="B7" s="114">
        <f>(D7-C7)</f>
        <v>-5.9370037462333602</v>
      </c>
      <c r="C7" s="114">
        <f>(E7/E17)*100</f>
        <v>15.445209214661487</v>
      </c>
      <c r="D7" s="114">
        <f>(F7/F17)*100</f>
        <v>9.5082054684281267</v>
      </c>
      <c r="E7" s="172">
        <v>1220684</v>
      </c>
      <c r="F7" s="172">
        <v>780509</v>
      </c>
      <c r="G7" s="34" t="s">
        <v>93</v>
      </c>
    </row>
    <row r="8" spans="1:9" ht="20.25" customHeight="1" x14ac:dyDescent="0.3">
      <c r="A8" s="33" t="s">
        <v>94</v>
      </c>
      <c r="B8" s="154">
        <f t="shared" ref="B8:B15" si="0">(D8-C8)</f>
        <v>-0.97031053405845746</v>
      </c>
      <c r="C8" s="154">
        <f>(E8/E17)*100</f>
        <v>15.127798223480315</v>
      </c>
      <c r="D8" s="154">
        <f>(F8/F17)*100</f>
        <v>14.157487689421858</v>
      </c>
      <c r="E8" s="173">
        <v>1195598</v>
      </c>
      <c r="F8" s="173">
        <v>1162159</v>
      </c>
      <c r="G8" s="164" t="s">
        <v>95</v>
      </c>
    </row>
    <row r="9" spans="1:9" ht="23.25" customHeight="1" x14ac:dyDescent="0.3">
      <c r="A9" s="34" t="s">
        <v>96</v>
      </c>
      <c r="B9" s="114">
        <f t="shared" si="0"/>
        <v>1.5493599117393515</v>
      </c>
      <c r="C9" s="114">
        <f>(E9/E17)*100</f>
        <v>14.48141147806529</v>
      </c>
      <c r="D9" s="114">
        <f>(F9/F17)*100</f>
        <v>16.030771389804642</v>
      </c>
      <c r="E9" s="172">
        <v>1144512</v>
      </c>
      <c r="F9" s="172">
        <v>1315933</v>
      </c>
      <c r="G9" s="34" t="s">
        <v>97</v>
      </c>
    </row>
    <row r="10" spans="1:9" ht="23.25" customHeight="1" x14ac:dyDescent="0.3">
      <c r="A10" s="164" t="s">
        <v>316</v>
      </c>
      <c r="B10" s="154">
        <f>(D10-C10)</f>
        <v>0.41192001578704585</v>
      </c>
      <c r="C10" s="154">
        <f>(E10/E17)*100</f>
        <v>0.54712463803177347</v>
      </c>
      <c r="D10" s="154">
        <f>(F10/F17)*100</f>
        <v>0.95904465381881931</v>
      </c>
      <c r="E10" s="173">
        <v>43241</v>
      </c>
      <c r="F10" s="173">
        <v>78726</v>
      </c>
      <c r="G10" s="164" t="s">
        <v>313</v>
      </c>
    </row>
    <row r="11" spans="1:9" ht="21" customHeight="1" x14ac:dyDescent="0.3">
      <c r="A11" s="34" t="s">
        <v>98</v>
      </c>
      <c r="B11" s="114">
        <f t="shared" si="0"/>
        <v>6.289116451338792</v>
      </c>
      <c r="C11" s="114">
        <f>(E11/E17)*100</f>
        <v>25.55696227837473</v>
      </c>
      <c r="D11" s="114">
        <f>(F11/F17)*100</f>
        <v>31.846078729713522</v>
      </c>
      <c r="E11" s="172">
        <v>2019848</v>
      </c>
      <c r="F11" s="172">
        <v>2614179</v>
      </c>
      <c r="G11" s="165" t="s">
        <v>109</v>
      </c>
    </row>
    <row r="12" spans="1:9" ht="24.75" customHeight="1" x14ac:dyDescent="0.3">
      <c r="A12" s="164" t="s">
        <v>99</v>
      </c>
      <c r="B12" s="154">
        <f t="shared" si="0"/>
        <v>3.0565416768307938</v>
      </c>
      <c r="C12" s="154">
        <f>(E12/E17)*100</f>
        <v>2.7844381309217217</v>
      </c>
      <c r="D12" s="154">
        <f>(F12/F17)*100</f>
        <v>5.8409798077525155</v>
      </c>
      <c r="E12" s="173">
        <v>220063</v>
      </c>
      <c r="F12" s="173">
        <v>479474</v>
      </c>
      <c r="G12" s="164" t="s">
        <v>100</v>
      </c>
    </row>
    <row r="13" spans="1:9" ht="21.75" customHeight="1" x14ac:dyDescent="0.3">
      <c r="A13" s="34" t="s">
        <v>101</v>
      </c>
      <c r="B13" s="114">
        <f t="shared" si="0"/>
        <v>-0.12654294942895916</v>
      </c>
      <c r="C13" s="114">
        <f>(E13/E17)*100</f>
        <v>17.681143539966378</v>
      </c>
      <c r="D13" s="114">
        <f>(F13/F17)*100</f>
        <v>17.554600590537419</v>
      </c>
      <c r="E13" s="172">
        <v>1397397</v>
      </c>
      <c r="F13" s="172">
        <v>1441021</v>
      </c>
      <c r="G13" s="34" t="s">
        <v>102</v>
      </c>
    </row>
    <row r="14" spans="1:9" ht="21.75" customHeight="1" x14ac:dyDescent="0.3">
      <c r="A14" s="164" t="s">
        <v>103</v>
      </c>
      <c r="B14" s="154">
        <f t="shared" si="0"/>
        <v>0.23999838601496465</v>
      </c>
      <c r="C14" s="154">
        <f>(E14/E17)*100</f>
        <v>9.3960536574638653E-2</v>
      </c>
      <c r="D14" s="154">
        <f>(F14/F17)*100</f>
        <v>0.3339589225896033</v>
      </c>
      <c r="E14" s="173">
        <v>7426</v>
      </c>
      <c r="F14" s="173">
        <v>27414</v>
      </c>
      <c r="G14" s="164" t="s">
        <v>104</v>
      </c>
    </row>
    <row r="15" spans="1:9" ht="20.25" customHeight="1" x14ac:dyDescent="0.3">
      <c r="A15" s="34" t="s">
        <v>105</v>
      </c>
      <c r="B15" s="114">
        <f t="shared" si="0"/>
        <v>0.53794453807131759</v>
      </c>
      <c r="C15" s="114">
        <f>(E15/E17)*100</f>
        <v>0.45641590025860024</v>
      </c>
      <c r="D15" s="114">
        <f>(F15/F17)*100</f>
        <v>0.99436043832991783</v>
      </c>
      <c r="E15" s="172">
        <v>36072</v>
      </c>
      <c r="F15" s="172">
        <v>81625</v>
      </c>
      <c r="G15" s="34" t="s">
        <v>106</v>
      </c>
    </row>
    <row r="16" spans="1:9" ht="20.25" customHeight="1" x14ac:dyDescent="0.3">
      <c r="A16" s="164" t="s">
        <v>107</v>
      </c>
      <c r="B16" s="154">
        <f t="shared" ref="B16" si="1">(D16-C16)</f>
        <v>0.22997165604003694</v>
      </c>
      <c r="C16" s="154">
        <f>(E16/E17)*100</f>
        <v>0.11166196273514491</v>
      </c>
      <c r="D16" s="154">
        <f>(F16/F17)*100</f>
        <v>0.34163361877518184</v>
      </c>
      <c r="E16" s="173">
        <v>8825</v>
      </c>
      <c r="F16" s="173">
        <v>28044</v>
      </c>
      <c r="G16" s="164" t="s">
        <v>108</v>
      </c>
    </row>
    <row r="17" spans="1:7" ht="24" customHeight="1" x14ac:dyDescent="0.3">
      <c r="A17" s="34" t="s">
        <v>27</v>
      </c>
      <c r="B17" s="114">
        <f>SUM(B6:B16)</f>
        <v>1.4988010832439613E-15</v>
      </c>
      <c r="C17" s="162">
        <f>SUM(C6:C16)</f>
        <v>100.00000000000003</v>
      </c>
      <c r="D17" s="162">
        <f>SUM(D6:D16)</f>
        <v>100</v>
      </c>
      <c r="E17" s="172">
        <v>7903318</v>
      </c>
      <c r="F17" s="172">
        <v>8208794</v>
      </c>
      <c r="G17" s="34" t="s">
        <v>314</v>
      </c>
    </row>
    <row r="18" spans="1:7" ht="20.25" customHeight="1" x14ac:dyDescent="0.3">
      <c r="A18" s="269" t="s">
        <v>84</v>
      </c>
      <c r="B18" s="269"/>
      <c r="C18" s="275" t="s">
        <v>85</v>
      </c>
      <c r="D18" s="275"/>
      <c r="E18" s="275"/>
      <c r="F18" s="275"/>
      <c r="G18" s="275"/>
    </row>
  </sheetData>
  <mergeCells count="6">
    <mergeCell ref="C18:G18"/>
    <mergeCell ref="A4:A5"/>
    <mergeCell ref="A2:G2"/>
    <mergeCell ref="A3:G3"/>
    <mergeCell ref="G4:G5"/>
    <mergeCell ref="A18:B18"/>
  </mergeCells>
  <pageMargins left="0.7" right="0.7" top="0.75" bottom="0.75" header="0.3" footer="0.3"/>
  <pageSetup paperSize="9" scale="55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42"/>
  <sheetViews>
    <sheetView view="pageBreakPreview" zoomScale="115" zoomScaleNormal="100" zoomScaleSheetLayoutView="115" workbookViewId="0">
      <selection sqref="A1:G17"/>
    </sheetView>
  </sheetViews>
  <sheetFormatPr defaultRowHeight="14.4" x14ac:dyDescent="0.3"/>
  <cols>
    <col min="1" max="1" width="29.21875" customWidth="1"/>
    <col min="2" max="2" width="16.88671875" customWidth="1"/>
    <col min="3" max="3" width="15" customWidth="1"/>
    <col min="4" max="6" width="13.88671875" customWidth="1"/>
    <col min="7" max="7" width="30.33203125" customWidth="1"/>
    <col min="8" max="8" width="0.109375" customWidth="1"/>
    <col min="9" max="13" width="9" hidden="1" customWidth="1"/>
    <col min="14" max="14" width="31.21875" hidden="1" customWidth="1"/>
  </cols>
  <sheetData>
    <row r="1" spans="1:13" ht="18.600000000000001" x14ac:dyDescent="0.3">
      <c r="A1" s="21" t="s">
        <v>110</v>
      </c>
      <c r="B1" s="21"/>
      <c r="C1" s="21"/>
      <c r="D1" s="21"/>
      <c r="E1" s="21"/>
      <c r="F1" s="21"/>
      <c r="G1" s="28" t="s">
        <v>111</v>
      </c>
    </row>
    <row r="2" spans="1:13" ht="18.600000000000001" x14ac:dyDescent="0.3">
      <c r="A2" s="297" t="s">
        <v>317</v>
      </c>
      <c r="B2" s="297"/>
      <c r="C2" s="297"/>
      <c r="D2" s="297"/>
      <c r="E2" s="297"/>
      <c r="F2" s="297"/>
      <c r="G2" s="297"/>
    </row>
    <row r="3" spans="1:13" ht="18.600000000000001" x14ac:dyDescent="0.3">
      <c r="A3" s="298" t="s">
        <v>318</v>
      </c>
      <c r="B3" s="298"/>
      <c r="C3" s="298"/>
      <c r="D3" s="298"/>
      <c r="E3" s="298"/>
      <c r="F3" s="298"/>
      <c r="G3" s="298"/>
    </row>
    <row r="4" spans="1:13" ht="18.600000000000001" x14ac:dyDescent="0.3">
      <c r="A4" s="299" t="s">
        <v>112</v>
      </c>
      <c r="B4" s="73" t="s">
        <v>74</v>
      </c>
      <c r="C4" s="143" t="s">
        <v>310</v>
      </c>
      <c r="D4" s="135" t="s">
        <v>311</v>
      </c>
      <c r="E4" s="143" t="s">
        <v>75</v>
      </c>
      <c r="F4" s="135" t="s">
        <v>4</v>
      </c>
      <c r="G4" s="278" t="s">
        <v>113</v>
      </c>
    </row>
    <row r="5" spans="1:13" ht="21.75" customHeight="1" x14ac:dyDescent="0.3">
      <c r="A5" s="288"/>
      <c r="B5" s="137" t="s">
        <v>77</v>
      </c>
      <c r="C5" s="137" t="s">
        <v>6</v>
      </c>
      <c r="D5" s="137" t="s">
        <v>7</v>
      </c>
      <c r="E5" s="141" t="s">
        <v>6</v>
      </c>
      <c r="F5" s="137" t="s">
        <v>7</v>
      </c>
      <c r="G5" s="279"/>
    </row>
    <row r="6" spans="1:13" ht="25.5" customHeight="1" x14ac:dyDescent="0.3">
      <c r="A6" s="33" t="s">
        <v>114</v>
      </c>
      <c r="B6" s="154">
        <f>(D6-C6)</f>
        <v>-0.27050417932904791</v>
      </c>
      <c r="C6" s="154">
        <f>(E6/E16)*100</f>
        <v>4.2666038744495074</v>
      </c>
      <c r="D6" s="154">
        <f>(F6/F16)*100</f>
        <v>3.9960996951204595</v>
      </c>
      <c r="E6" s="166">
        <v>134084</v>
      </c>
      <c r="F6" s="166">
        <v>130652</v>
      </c>
      <c r="G6" s="167" t="s">
        <v>115</v>
      </c>
      <c r="M6" s="27"/>
    </row>
    <row r="7" spans="1:13" ht="26.25" customHeight="1" x14ac:dyDescent="0.3">
      <c r="A7" s="34" t="s">
        <v>94</v>
      </c>
      <c r="B7" s="114">
        <f t="shared" ref="B7:B14" si="0">(D7-C7)</f>
        <v>-0.45970723914151534</v>
      </c>
      <c r="C7" s="114">
        <f>(E7/E16)*100</f>
        <v>37.807512155385282</v>
      </c>
      <c r="D7" s="114">
        <f>(F7/F16)*100</f>
        <v>37.347804916243767</v>
      </c>
      <c r="E7" s="109">
        <v>1188154</v>
      </c>
      <c r="F7" s="109">
        <v>1221082</v>
      </c>
      <c r="G7" s="32" t="s">
        <v>116</v>
      </c>
      <c r="M7" s="27"/>
    </row>
    <row r="8" spans="1:13" ht="21.75" customHeight="1" x14ac:dyDescent="0.3">
      <c r="A8" s="168" t="s">
        <v>96</v>
      </c>
      <c r="B8" s="113">
        <f>(D8-C8)</f>
        <v>-0.24674319049800175</v>
      </c>
      <c r="C8" s="154">
        <f>(E8/E16)*100</f>
        <v>18.3402489626556</v>
      </c>
      <c r="D8" s="154">
        <f>(F8/F16)*100</f>
        <v>18.093505772157599</v>
      </c>
      <c r="E8" s="166">
        <v>576368</v>
      </c>
      <c r="F8" s="166">
        <v>591565</v>
      </c>
      <c r="G8" s="167" t="s">
        <v>97</v>
      </c>
      <c r="M8" s="27"/>
    </row>
    <row r="9" spans="1:13" ht="27" customHeight="1" x14ac:dyDescent="0.3">
      <c r="A9" s="165" t="s">
        <v>316</v>
      </c>
      <c r="B9" s="114">
        <f>(D9-C9)</f>
        <v>0.15946183254760543</v>
      </c>
      <c r="C9" s="114">
        <f>(E9/E16)*100</f>
        <v>0.10281164880482652</v>
      </c>
      <c r="D9" s="114">
        <f>(F9/F16)*100</f>
        <v>0.26227348135243195</v>
      </c>
      <c r="E9" s="109">
        <v>3231</v>
      </c>
      <c r="F9" s="109">
        <v>8575</v>
      </c>
      <c r="G9" s="32" t="s">
        <v>313</v>
      </c>
      <c r="M9" s="27"/>
    </row>
    <row r="10" spans="1:13" ht="24.75" customHeight="1" x14ac:dyDescent="0.3">
      <c r="A10" s="164" t="s">
        <v>121</v>
      </c>
      <c r="B10" s="154">
        <f t="shared" si="0"/>
        <v>2.0719175974227788</v>
      </c>
      <c r="C10" s="154">
        <f>(E10/E16)*100</f>
        <v>17.533506860473995</v>
      </c>
      <c r="D10" s="154">
        <f>(F10/F16)*100</f>
        <v>19.605424457896774</v>
      </c>
      <c r="E10" s="166">
        <v>551015</v>
      </c>
      <c r="F10" s="166">
        <v>640997</v>
      </c>
      <c r="G10" s="167" t="s">
        <v>117</v>
      </c>
      <c r="M10" s="27"/>
    </row>
    <row r="11" spans="1:13" ht="27.75" customHeight="1" x14ac:dyDescent="0.3">
      <c r="A11" s="34" t="s">
        <v>99</v>
      </c>
      <c r="B11" s="114">
        <f t="shared" si="0"/>
        <v>2.1683722992012804</v>
      </c>
      <c r="C11" s="114">
        <f>(E11/E16)*100</f>
        <v>0.51189445816256396</v>
      </c>
      <c r="D11" s="114">
        <f>(F11/F16)*100</f>
        <v>2.6802667573638441</v>
      </c>
      <c r="E11" s="109">
        <v>16087</v>
      </c>
      <c r="F11" s="109">
        <v>87631</v>
      </c>
      <c r="G11" s="169" t="s">
        <v>118</v>
      </c>
      <c r="M11" s="27"/>
    </row>
    <row r="12" spans="1:13" ht="24.75" customHeight="1" x14ac:dyDescent="0.3">
      <c r="A12" s="170" t="s">
        <v>101</v>
      </c>
      <c r="B12" s="154">
        <f t="shared" si="0"/>
        <v>-3.5938969184322822</v>
      </c>
      <c r="C12" s="154">
        <f>(E12/E16)*100</f>
        <v>21.122941221393479</v>
      </c>
      <c r="D12" s="154">
        <f>(F12/F16)*100</f>
        <v>17.529044302961196</v>
      </c>
      <c r="E12" s="166">
        <v>663818</v>
      </c>
      <c r="F12" s="166">
        <v>573110</v>
      </c>
      <c r="G12" s="167" t="s">
        <v>102</v>
      </c>
      <c r="M12" s="27"/>
    </row>
    <row r="13" spans="1:13" ht="23.25" customHeight="1" x14ac:dyDescent="0.3">
      <c r="A13" s="34" t="s">
        <v>103</v>
      </c>
      <c r="B13" s="114">
        <f t="shared" si="0"/>
        <v>7.3305369258236247E-2</v>
      </c>
      <c r="C13" s="114">
        <f>(E13/E16)*100</f>
        <v>1.8360359443016061E-2</v>
      </c>
      <c r="D13" s="114">
        <f>(F13/F16)*100</f>
        <v>9.1665728701252308E-2</v>
      </c>
      <c r="E13" s="109">
        <v>577</v>
      </c>
      <c r="F13" s="109">
        <v>2997</v>
      </c>
      <c r="G13" s="32" t="s">
        <v>104</v>
      </c>
      <c r="M13" s="27"/>
    </row>
    <row r="14" spans="1:13" ht="24" customHeight="1" x14ac:dyDescent="0.3">
      <c r="A14" s="164" t="s">
        <v>105</v>
      </c>
      <c r="B14" s="154">
        <f t="shared" si="0"/>
        <v>8.2349802417910234E-2</v>
      </c>
      <c r="C14" s="154">
        <f>(E14/E16)*100</f>
        <v>0.24011658987348217</v>
      </c>
      <c r="D14" s="154">
        <f>(F14/F16)*100</f>
        <v>0.3224663922913924</v>
      </c>
      <c r="E14" s="166">
        <v>7546</v>
      </c>
      <c r="F14" s="166">
        <v>10543</v>
      </c>
      <c r="G14" s="167" t="s">
        <v>106</v>
      </c>
      <c r="M14" s="27"/>
    </row>
    <row r="15" spans="1:13" ht="24" customHeight="1" x14ac:dyDescent="0.3">
      <c r="A15" s="34" t="s">
        <v>107</v>
      </c>
      <c r="B15" s="171">
        <f t="shared" ref="B15" si="1">(D15-C15)</f>
        <v>1.5444626553039839E-2</v>
      </c>
      <c r="C15" s="114">
        <f>(E15/E16)*100</f>
        <v>5.6003869358246569E-2</v>
      </c>
      <c r="D15" s="114">
        <f>(F15/F16)*100</f>
        <v>7.1448495911286408E-2</v>
      </c>
      <c r="E15" s="109">
        <v>1760</v>
      </c>
      <c r="F15" s="109">
        <v>2336</v>
      </c>
      <c r="G15" s="34" t="s">
        <v>108</v>
      </c>
      <c r="M15" s="27"/>
    </row>
    <row r="16" spans="1:13" ht="23.25" customHeight="1" x14ac:dyDescent="0.3">
      <c r="A16" s="164" t="s">
        <v>27</v>
      </c>
      <c r="B16" s="154">
        <f>SUM(B6:B15)</f>
        <v>3.677613769070831E-15</v>
      </c>
      <c r="C16" s="155">
        <f>SUM(C6:C15)</f>
        <v>100</v>
      </c>
      <c r="D16" s="155">
        <f>SUM(D6:D15)</f>
        <v>99.999999999999986</v>
      </c>
      <c r="E16" s="166">
        <f>SUM(E6:E15)</f>
        <v>3142640</v>
      </c>
      <c r="F16" s="166">
        <v>3269488</v>
      </c>
      <c r="G16" s="164" t="s">
        <v>314</v>
      </c>
    </row>
    <row r="17" spans="1:14" ht="18.75" customHeight="1" x14ac:dyDescent="0.3">
      <c r="A17" s="269" t="s">
        <v>119</v>
      </c>
      <c r="B17" s="269"/>
      <c r="C17" s="275" t="s">
        <v>120</v>
      </c>
      <c r="D17" s="275"/>
      <c r="E17" s="275"/>
      <c r="F17" s="275"/>
      <c r="G17" s="275"/>
    </row>
    <row r="20" spans="1:14" ht="21.75" customHeight="1" x14ac:dyDescent="0.3">
      <c r="J20" s="67"/>
      <c r="K20" s="67"/>
      <c r="N20" s="235"/>
    </row>
    <row r="21" spans="1:14" ht="17.399999999999999" x14ac:dyDescent="0.3">
      <c r="J21" s="67"/>
      <c r="K21" s="67"/>
      <c r="N21" s="235"/>
    </row>
    <row r="22" spans="1:14" ht="17.399999999999999" x14ac:dyDescent="0.3">
      <c r="J22" s="67"/>
      <c r="K22" s="67"/>
      <c r="N22" s="235"/>
    </row>
    <row r="23" spans="1:14" ht="17.399999999999999" x14ac:dyDescent="0.3">
      <c r="J23" s="67"/>
      <c r="K23" s="67"/>
      <c r="N23" s="235"/>
    </row>
    <row r="24" spans="1:14" ht="17.399999999999999" x14ac:dyDescent="0.3">
      <c r="J24" s="67"/>
      <c r="K24" s="67"/>
      <c r="N24" s="235"/>
    </row>
    <row r="25" spans="1:14" ht="26.25" customHeight="1" x14ac:dyDescent="0.3">
      <c r="J25" s="67"/>
      <c r="K25" s="67"/>
      <c r="N25" s="235"/>
    </row>
    <row r="26" spans="1:14" ht="24" customHeight="1" x14ac:dyDescent="0.3">
      <c r="J26" s="67"/>
      <c r="K26" s="67"/>
      <c r="N26" s="235"/>
    </row>
    <row r="27" spans="1:14" ht="29.25" customHeight="1" x14ac:dyDescent="0.3">
      <c r="J27" s="27"/>
      <c r="K27" s="156"/>
      <c r="N27" s="235"/>
    </row>
    <row r="28" spans="1:14" ht="17.399999999999999" x14ac:dyDescent="0.3">
      <c r="J28" s="27"/>
      <c r="K28" s="156"/>
      <c r="N28" s="235"/>
    </row>
    <row r="29" spans="1:14" ht="17.399999999999999" x14ac:dyDescent="0.3">
      <c r="J29" s="27"/>
      <c r="K29" s="156"/>
      <c r="N29" s="236"/>
    </row>
    <row r="30" spans="1:14" ht="26.25" customHeight="1" x14ac:dyDescent="0.3">
      <c r="N30" s="235"/>
    </row>
    <row r="34" spans="12:12" x14ac:dyDescent="0.3">
      <c r="L34" s="27"/>
    </row>
    <row r="35" spans="12:12" x14ac:dyDescent="0.3">
      <c r="L35" s="27"/>
    </row>
    <row r="36" spans="12:12" x14ac:dyDescent="0.3">
      <c r="L36" s="27"/>
    </row>
    <row r="37" spans="12:12" x14ac:dyDescent="0.3">
      <c r="L37" s="27"/>
    </row>
    <row r="38" spans="12:12" x14ac:dyDescent="0.3">
      <c r="L38" s="27"/>
    </row>
    <row r="39" spans="12:12" x14ac:dyDescent="0.3">
      <c r="L39" s="27"/>
    </row>
    <row r="40" spans="12:12" x14ac:dyDescent="0.3">
      <c r="L40" s="27"/>
    </row>
    <row r="41" spans="12:12" x14ac:dyDescent="0.3">
      <c r="L41" s="27"/>
    </row>
    <row r="42" spans="12:12" x14ac:dyDescent="0.3">
      <c r="L42" s="27"/>
    </row>
  </sheetData>
  <mergeCells count="6">
    <mergeCell ref="A2:G2"/>
    <mergeCell ref="A3:G3"/>
    <mergeCell ref="A4:A5"/>
    <mergeCell ref="G4:G5"/>
    <mergeCell ref="A17:B17"/>
    <mergeCell ref="C17:G17"/>
  </mergeCell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20"/>
  <sheetViews>
    <sheetView view="pageBreakPreview" zoomScale="115" zoomScaleNormal="100" zoomScaleSheetLayoutView="115" workbookViewId="0">
      <selection sqref="A1:G13"/>
    </sheetView>
  </sheetViews>
  <sheetFormatPr defaultRowHeight="14.4" x14ac:dyDescent="0.3"/>
  <cols>
    <col min="1" max="1" width="29.44140625" customWidth="1"/>
    <col min="2" max="2" width="18.109375" customWidth="1"/>
    <col min="3" max="3" width="11.21875" customWidth="1"/>
    <col min="4" max="6" width="13" customWidth="1"/>
    <col min="7" max="7" width="30.88671875" customWidth="1"/>
    <col min="9" max="16" width="9" customWidth="1"/>
  </cols>
  <sheetData>
    <row r="1" spans="1:7" ht="18.600000000000001" x14ac:dyDescent="0.3">
      <c r="A1" s="76" t="s">
        <v>296</v>
      </c>
      <c r="B1" s="76"/>
      <c r="C1" s="76"/>
      <c r="D1" s="76"/>
      <c r="E1" s="138"/>
      <c r="F1" s="138"/>
      <c r="G1" s="116" t="s">
        <v>291</v>
      </c>
    </row>
    <row r="2" spans="1:7" ht="18.600000000000001" x14ac:dyDescent="0.3">
      <c r="A2" s="297" t="s">
        <v>326</v>
      </c>
      <c r="B2" s="297"/>
      <c r="C2" s="297"/>
      <c r="D2" s="297"/>
      <c r="E2" s="297"/>
      <c r="F2" s="297"/>
      <c r="G2" s="297"/>
    </row>
    <row r="3" spans="1:7" ht="18.600000000000001" x14ac:dyDescent="0.3">
      <c r="A3" s="300" t="s">
        <v>327</v>
      </c>
      <c r="B3" s="300"/>
      <c r="C3" s="300"/>
      <c r="D3" s="300"/>
      <c r="E3" s="300"/>
      <c r="F3" s="300"/>
      <c r="G3" s="300"/>
    </row>
    <row r="4" spans="1:7" ht="21" customHeight="1" x14ac:dyDescent="0.3">
      <c r="A4" s="299" t="s">
        <v>112</v>
      </c>
      <c r="B4" s="73" t="s">
        <v>74</v>
      </c>
      <c r="C4" s="73" t="s">
        <v>310</v>
      </c>
      <c r="D4" s="73" t="s">
        <v>311</v>
      </c>
      <c r="E4" s="135" t="s">
        <v>75</v>
      </c>
      <c r="F4" s="135" t="s">
        <v>4</v>
      </c>
      <c r="G4" s="278" t="s">
        <v>113</v>
      </c>
    </row>
    <row r="5" spans="1:7" ht="22.5" customHeight="1" x14ac:dyDescent="0.3">
      <c r="A5" s="301"/>
      <c r="B5" s="137" t="s">
        <v>77</v>
      </c>
      <c r="C5" s="75" t="s">
        <v>6</v>
      </c>
      <c r="D5" s="75" t="s">
        <v>7</v>
      </c>
      <c r="E5" s="137" t="s">
        <v>6</v>
      </c>
      <c r="F5" s="137" t="s">
        <v>7</v>
      </c>
      <c r="G5" s="279"/>
    </row>
    <row r="6" spans="1:7" ht="24.75" customHeight="1" x14ac:dyDescent="0.3">
      <c r="A6" s="33" t="s">
        <v>99</v>
      </c>
      <c r="B6" s="113">
        <f>(D6-C6)</f>
        <v>19.216709345338835</v>
      </c>
      <c r="C6" s="176">
        <f>(E6/E12)*100</f>
        <v>12.181121381672533</v>
      </c>
      <c r="D6" s="176">
        <f>(F6/F12)*100</f>
        <v>31.397830727011367</v>
      </c>
      <c r="E6" s="179">
        <v>21836</v>
      </c>
      <c r="F6" s="179">
        <v>72080</v>
      </c>
      <c r="G6" s="31" t="s">
        <v>100</v>
      </c>
    </row>
    <row r="7" spans="1:7" ht="28.5" customHeight="1" x14ac:dyDescent="0.3">
      <c r="A7" s="34" t="s">
        <v>122</v>
      </c>
      <c r="B7" s="114">
        <f>(D7-C7)</f>
        <v>-17.75031543748878</v>
      </c>
      <c r="C7" s="112">
        <f>(E7/E12)*100</f>
        <v>82.8150015898606</v>
      </c>
      <c r="D7" s="112">
        <f>(F7/F12)*100</f>
        <v>65.06468615237182</v>
      </c>
      <c r="E7" s="180">
        <v>148455</v>
      </c>
      <c r="F7" s="180">
        <v>149369</v>
      </c>
      <c r="G7" s="32" t="s">
        <v>123</v>
      </c>
    </row>
    <row r="8" spans="1:7" ht="26.25" customHeight="1" x14ac:dyDescent="0.3">
      <c r="A8" s="33" t="s">
        <v>103</v>
      </c>
      <c r="B8" s="113">
        <f>(D8-C8)</f>
        <v>-0.94916004360870598</v>
      </c>
      <c r="C8" s="176">
        <f>(E8/E12)*100</f>
        <v>2.2659697312856673</v>
      </c>
      <c r="D8" s="176">
        <f>(F8/F12)*100</f>
        <v>1.3168096876769613</v>
      </c>
      <c r="E8" s="179">
        <v>4062</v>
      </c>
      <c r="F8" s="179">
        <v>3023</v>
      </c>
      <c r="G8" s="31" t="s">
        <v>124</v>
      </c>
    </row>
    <row r="9" spans="1:7" ht="30" customHeight="1" x14ac:dyDescent="0.3">
      <c r="A9" s="34" t="s">
        <v>105</v>
      </c>
      <c r="B9" s="114">
        <f>(D9-C9)</f>
        <v>-0.46460485423447939</v>
      </c>
      <c r="C9" s="112">
        <f>(E9/E12)*100</f>
        <v>2.3407210715102558</v>
      </c>
      <c r="D9" s="112">
        <f>(F9/F12)*100</f>
        <v>1.8761162172757764</v>
      </c>
      <c r="E9" s="180">
        <v>4196</v>
      </c>
      <c r="F9" s="180">
        <v>4307</v>
      </c>
      <c r="G9" s="32" t="s">
        <v>106</v>
      </c>
    </row>
    <row r="10" spans="1:7" ht="23.25" customHeight="1" x14ac:dyDescent="0.3">
      <c r="A10" s="33" t="s">
        <v>125</v>
      </c>
      <c r="B10" s="229">
        <f>(D10-C10)</f>
        <v>4.3559698566885915E-4</v>
      </c>
      <c r="C10" s="176">
        <f>(E10/E12)*100</f>
        <v>0</v>
      </c>
      <c r="D10" s="177">
        <f>(F10/F12)*100</f>
        <v>4.3559698566885915E-4</v>
      </c>
      <c r="E10" s="179">
        <v>0</v>
      </c>
      <c r="F10" s="179">
        <v>1</v>
      </c>
      <c r="G10" s="108" t="s">
        <v>126</v>
      </c>
    </row>
    <row r="11" spans="1:7" ht="28.5" customHeight="1" x14ac:dyDescent="0.3">
      <c r="A11" s="34" t="s">
        <v>107</v>
      </c>
      <c r="B11" s="114">
        <f>D11-C11</f>
        <v>-5.3064606992550334E-2</v>
      </c>
      <c r="C11" s="112">
        <f>(E11/E12)*100</f>
        <v>0.39718622567094908</v>
      </c>
      <c r="D11" s="112">
        <f>(F11/F12)*100</f>
        <v>0.34412161867839874</v>
      </c>
      <c r="E11" s="180">
        <v>712</v>
      </c>
      <c r="F11" s="180">
        <v>790</v>
      </c>
      <c r="G11" s="34" t="s">
        <v>108</v>
      </c>
    </row>
    <row r="12" spans="1:7" ht="27" customHeight="1" x14ac:dyDescent="0.3">
      <c r="A12" s="164" t="s">
        <v>27</v>
      </c>
      <c r="B12" s="154">
        <f>SUM(B6:B11)</f>
        <v>-1.2101430968414206E-14</v>
      </c>
      <c r="C12" s="178">
        <f>SUM(C6:C11)</f>
        <v>100.00000000000001</v>
      </c>
      <c r="D12" s="178">
        <f>SUM(D6:D11)</f>
        <v>100</v>
      </c>
      <c r="E12" s="179">
        <v>179261</v>
      </c>
      <c r="F12" s="179">
        <v>229570</v>
      </c>
      <c r="G12" s="164" t="s">
        <v>314</v>
      </c>
    </row>
    <row r="13" spans="1:7" x14ac:dyDescent="0.3">
      <c r="A13" s="269" t="s">
        <v>127</v>
      </c>
      <c r="B13" s="269"/>
      <c r="C13" s="275" t="s">
        <v>128</v>
      </c>
      <c r="D13" s="275"/>
      <c r="E13" s="275"/>
      <c r="F13" s="275"/>
      <c r="G13" s="275"/>
    </row>
    <row r="14" spans="1:7" ht="18.600000000000001" x14ac:dyDescent="0.55000000000000004">
      <c r="A14" s="88"/>
      <c r="B14" s="88"/>
      <c r="C14" s="88"/>
      <c r="D14" s="88"/>
      <c r="E14" s="88"/>
      <c r="F14" s="88"/>
      <c r="G14" s="88"/>
    </row>
    <row r="16" spans="1:7" x14ac:dyDescent="0.3">
      <c r="E16" s="174"/>
    </row>
    <row r="20" spans="4:5" x14ac:dyDescent="0.3">
      <c r="D20" s="27"/>
      <c r="E20" s="27"/>
    </row>
  </sheetData>
  <mergeCells count="6">
    <mergeCell ref="A2:G2"/>
    <mergeCell ref="A3:G3"/>
    <mergeCell ref="A4:A5"/>
    <mergeCell ref="G4:G5"/>
    <mergeCell ref="A13:B13"/>
    <mergeCell ref="C13:G13"/>
  </mergeCells>
  <pageMargins left="0.7" right="0.7" top="0.75" bottom="0.75" header="0.3" footer="0.3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5</vt:i4>
      </vt:variant>
    </vt:vector>
  </HeadingPairs>
  <TitlesOfParts>
    <vt:vector size="38" baseType="lpstr">
      <vt:lpstr>الفهرس</vt:lpstr>
      <vt:lpstr>(1.1) </vt:lpstr>
      <vt:lpstr>(1.2)</vt:lpstr>
      <vt:lpstr>(1.3)</vt:lpstr>
      <vt:lpstr>(1.4)</vt:lpstr>
      <vt:lpstr>(2.1)</vt:lpstr>
      <vt:lpstr>(2.2)</vt:lpstr>
      <vt:lpstr>(2.3) </vt:lpstr>
      <vt:lpstr>(2.4)</vt:lpstr>
      <vt:lpstr>(2.5)</vt:lpstr>
      <vt:lpstr>(2.6)</vt:lpstr>
      <vt:lpstr>(2.7)</vt:lpstr>
      <vt:lpstr>(2.8)</vt:lpstr>
      <vt:lpstr>(2.9)</vt:lpstr>
      <vt:lpstr>(2.10)</vt:lpstr>
      <vt:lpstr>(3.1)</vt:lpstr>
      <vt:lpstr>(3.2)</vt:lpstr>
      <vt:lpstr>(3.3)</vt:lpstr>
      <vt:lpstr>(3.4)</vt:lpstr>
      <vt:lpstr>(4.1)</vt:lpstr>
      <vt:lpstr>(4.2)</vt:lpstr>
      <vt:lpstr>(4.3)</vt:lpstr>
      <vt:lpstr>(4.4)</vt:lpstr>
      <vt:lpstr>(4.5)</vt:lpstr>
      <vt:lpstr>(4.6)</vt:lpstr>
      <vt:lpstr>(5.1)</vt:lpstr>
      <vt:lpstr>(5.2)</vt:lpstr>
      <vt:lpstr>(6.1)</vt:lpstr>
      <vt:lpstr>(6.2)</vt:lpstr>
      <vt:lpstr>(7.1)</vt:lpstr>
      <vt:lpstr>(7.2)</vt:lpstr>
      <vt:lpstr>(7.3)</vt:lpstr>
      <vt:lpstr>(7.4)</vt:lpstr>
      <vt:lpstr>'(1.2)'!Print_Area</vt:lpstr>
      <vt:lpstr>'(1.3)'!Print_Area</vt:lpstr>
      <vt:lpstr>'(2.4)'!Print_Area</vt:lpstr>
      <vt:lpstr>'(4.3)'!Print_Area</vt:lpstr>
      <vt:lpstr>'(5.1)'!Print_Area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 M. Al Maribd</dc:creator>
  <cp:lastModifiedBy>Sara Aldurayhem</cp:lastModifiedBy>
  <cp:lastPrinted>2018-11-12T11:21:37Z</cp:lastPrinted>
  <dcterms:created xsi:type="dcterms:W3CDTF">2018-09-18T06:06:03Z</dcterms:created>
  <dcterms:modified xsi:type="dcterms:W3CDTF">2019-07-29T14:15:55Z</dcterms:modified>
</cp:coreProperties>
</file>