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CF8FE077-6E8D-4917-BE79-1E96433D3AF0}" xr6:coauthVersionLast="45" xr6:coauthVersionMax="45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IPI" sheetId="4" r:id="rId1"/>
    <sheet name="الرقم القياسي للإنتاج الصناعي" sheetId="3" r:id="rId2"/>
    <sheet name="Manufacturing production Index" sheetId="5" r:id="rId3"/>
    <sheet name="Manufacturing production Graph" sheetId="6" r:id="rId4"/>
    <sheet name="انتاج الصناعة التحويلية Gra " sheetId="9" r:id="rId5"/>
  </sheets>
  <definedNames>
    <definedName name="_xlnm._FilterDatabase" localSheetId="3" hidden="1">'Manufacturing production Graph'!$A$4:$C$17</definedName>
    <definedName name="_xlnm._FilterDatabase" localSheetId="4" hidden="1">'انتاج الصناعة التحويلية Gra '!$A$4:$C$18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" i="3" l="1"/>
  <c r="C24" i="3"/>
  <c r="C22" i="3"/>
  <c r="B23" i="3"/>
  <c r="B24" i="3"/>
  <c r="B22" i="3"/>
  <c r="AG7" i="3"/>
  <c r="F23" i="4"/>
  <c r="F24" i="4"/>
  <c r="F22" i="4"/>
  <c r="E23" i="4"/>
  <c r="E24" i="4"/>
  <c r="E22" i="4"/>
  <c r="AF4" i="4"/>
  <c r="AR6" i="5"/>
  <c r="AR7" i="5"/>
  <c r="AR8" i="5"/>
  <c r="AR9" i="5"/>
  <c r="AR10" i="5"/>
  <c r="AR11" i="5"/>
  <c r="AR12" i="5"/>
  <c r="AR13" i="5"/>
  <c r="AR14" i="5"/>
  <c r="AR15" i="5"/>
  <c r="AR16" i="5"/>
  <c r="AR17" i="5"/>
  <c r="AR5" i="5"/>
  <c r="AQ6" i="5"/>
  <c r="AQ7" i="5"/>
  <c r="AQ8" i="5"/>
  <c r="AQ9" i="5"/>
  <c r="AQ10" i="5"/>
  <c r="AQ11" i="5"/>
  <c r="AQ12" i="5"/>
  <c r="AQ13" i="5"/>
  <c r="AQ14" i="5"/>
  <c r="AQ15" i="5"/>
  <c r="AQ16" i="5"/>
  <c r="AQ17" i="5"/>
  <c r="AQ5" i="5"/>
  <c r="AN6" i="5"/>
  <c r="AN7" i="5"/>
  <c r="AN8" i="5"/>
  <c r="AN9" i="5"/>
  <c r="AN10" i="5"/>
  <c r="AN11" i="5"/>
  <c r="AN12" i="5"/>
  <c r="AN13" i="5"/>
  <c r="AN14" i="5"/>
  <c r="AN15" i="5"/>
  <c r="AN16" i="5"/>
  <c r="AN17" i="5"/>
  <c r="AN5" i="5"/>
  <c r="AN18" i="5" l="1"/>
  <c r="AJ6" i="5"/>
  <c r="AJ7" i="5"/>
  <c r="AJ8" i="5"/>
  <c r="AJ9" i="5"/>
  <c r="AJ10" i="5"/>
  <c r="AJ11" i="5"/>
  <c r="AJ12" i="5"/>
  <c r="AJ13" i="5"/>
  <c r="AJ14" i="5"/>
  <c r="AJ15" i="5"/>
  <c r="AJ16" i="5"/>
  <c r="AJ17" i="5"/>
  <c r="AJ5" i="5"/>
  <c r="AE4" i="4"/>
  <c r="F21" i="4" l="1"/>
  <c r="AJ18" i="5"/>
  <c r="AE7" i="3"/>
  <c r="AD4" i="4"/>
  <c r="S31" i="4" s="1"/>
  <c r="R4" i="4"/>
  <c r="AC4" i="4"/>
  <c r="AH6" i="5"/>
  <c r="AH7" i="5"/>
  <c r="AH8" i="5"/>
  <c r="AH9" i="5"/>
  <c r="AH10" i="5"/>
  <c r="AH11" i="5"/>
  <c r="AH12" i="5"/>
  <c r="AH13" i="5"/>
  <c r="AH14" i="5"/>
  <c r="AH15" i="5"/>
  <c r="AH16" i="5"/>
  <c r="AH17" i="5"/>
  <c r="AH5" i="5"/>
  <c r="S7" i="3"/>
  <c r="Q4" i="4"/>
  <c r="AD7" i="3"/>
  <c r="Q31" i="3" s="1"/>
  <c r="R7" i="3"/>
  <c r="AC7" i="3"/>
  <c r="AL5" i="5"/>
  <c r="AL6" i="5"/>
  <c r="AL7" i="5"/>
  <c r="AL8" i="5"/>
  <c r="AL9" i="5"/>
  <c r="AL10" i="5"/>
  <c r="AL11" i="5"/>
  <c r="AL12" i="5"/>
  <c r="AL13" i="5"/>
  <c r="AL14" i="5"/>
  <c r="AL15" i="5"/>
  <c r="AL16" i="5"/>
  <c r="AL17" i="5"/>
  <c r="AB4" i="4"/>
  <c r="S4" i="4"/>
  <c r="T31" i="4" s="1"/>
  <c r="AF17" i="5"/>
  <c r="AD17" i="5"/>
  <c r="AB17" i="5"/>
  <c r="Z17" i="5"/>
  <c r="X17" i="5"/>
  <c r="V17" i="5"/>
  <c r="T17" i="5"/>
  <c r="R17" i="5"/>
  <c r="P17" i="5"/>
  <c r="N17" i="5"/>
  <c r="L17" i="5"/>
  <c r="J17" i="5"/>
  <c r="H17" i="5"/>
  <c r="F17" i="5"/>
  <c r="D17" i="5"/>
  <c r="AF16" i="5"/>
  <c r="AD16" i="5"/>
  <c r="AB16" i="5"/>
  <c r="Z16" i="5"/>
  <c r="X16" i="5"/>
  <c r="V16" i="5"/>
  <c r="T16" i="5"/>
  <c r="R16" i="5"/>
  <c r="P16" i="5"/>
  <c r="N16" i="5"/>
  <c r="L16" i="5"/>
  <c r="J16" i="5"/>
  <c r="H16" i="5"/>
  <c r="F16" i="5"/>
  <c r="D16" i="5"/>
  <c r="AF15" i="5"/>
  <c r="AD15" i="5"/>
  <c r="AB15" i="5"/>
  <c r="Z15" i="5"/>
  <c r="X15" i="5"/>
  <c r="V15" i="5"/>
  <c r="T15" i="5"/>
  <c r="R15" i="5"/>
  <c r="P15" i="5"/>
  <c r="N15" i="5"/>
  <c r="L15" i="5"/>
  <c r="J15" i="5"/>
  <c r="H15" i="5"/>
  <c r="F15" i="5"/>
  <c r="D15" i="5"/>
  <c r="AF14" i="5"/>
  <c r="AD14" i="5"/>
  <c r="AB14" i="5"/>
  <c r="Z14" i="5"/>
  <c r="X14" i="5"/>
  <c r="V14" i="5"/>
  <c r="T14" i="5"/>
  <c r="R14" i="5"/>
  <c r="P14" i="5"/>
  <c r="N14" i="5"/>
  <c r="L14" i="5"/>
  <c r="J14" i="5"/>
  <c r="H14" i="5"/>
  <c r="F14" i="5"/>
  <c r="D14" i="5"/>
  <c r="AF13" i="5"/>
  <c r="AD13" i="5"/>
  <c r="AB13" i="5"/>
  <c r="Z13" i="5"/>
  <c r="X13" i="5"/>
  <c r="V13" i="5"/>
  <c r="T13" i="5"/>
  <c r="R13" i="5"/>
  <c r="P13" i="5"/>
  <c r="N13" i="5"/>
  <c r="L13" i="5"/>
  <c r="J13" i="5"/>
  <c r="H13" i="5"/>
  <c r="F13" i="5"/>
  <c r="D13" i="5"/>
  <c r="AF12" i="5"/>
  <c r="AD12" i="5"/>
  <c r="AB12" i="5"/>
  <c r="Z12" i="5"/>
  <c r="X12" i="5"/>
  <c r="V12" i="5"/>
  <c r="T12" i="5"/>
  <c r="R12" i="5"/>
  <c r="P12" i="5"/>
  <c r="N12" i="5"/>
  <c r="L12" i="5"/>
  <c r="J12" i="5"/>
  <c r="H12" i="5"/>
  <c r="F12" i="5"/>
  <c r="D12" i="5"/>
  <c r="AF11" i="5"/>
  <c r="AD11" i="5"/>
  <c r="AB11" i="5"/>
  <c r="Z11" i="5"/>
  <c r="X11" i="5"/>
  <c r="V11" i="5"/>
  <c r="T11" i="5"/>
  <c r="R11" i="5"/>
  <c r="P11" i="5"/>
  <c r="N11" i="5"/>
  <c r="L11" i="5"/>
  <c r="J11" i="5"/>
  <c r="H11" i="5"/>
  <c r="F11" i="5"/>
  <c r="D11" i="5"/>
  <c r="AF10" i="5"/>
  <c r="AD10" i="5"/>
  <c r="AB10" i="5"/>
  <c r="Z10" i="5"/>
  <c r="X10" i="5"/>
  <c r="V10" i="5"/>
  <c r="T10" i="5"/>
  <c r="R10" i="5"/>
  <c r="P10" i="5"/>
  <c r="N10" i="5"/>
  <c r="L10" i="5"/>
  <c r="J10" i="5"/>
  <c r="H10" i="5"/>
  <c r="F10" i="5"/>
  <c r="D10" i="5"/>
  <c r="AF9" i="5"/>
  <c r="AD9" i="5"/>
  <c r="AB9" i="5"/>
  <c r="Z9" i="5"/>
  <c r="X9" i="5"/>
  <c r="V9" i="5"/>
  <c r="T9" i="5"/>
  <c r="R9" i="5"/>
  <c r="P9" i="5"/>
  <c r="N9" i="5"/>
  <c r="L9" i="5"/>
  <c r="J9" i="5"/>
  <c r="H9" i="5"/>
  <c r="F9" i="5"/>
  <c r="D9" i="5"/>
  <c r="AF8" i="5"/>
  <c r="AD8" i="5"/>
  <c r="AB8" i="5"/>
  <c r="Z8" i="5"/>
  <c r="X8" i="5"/>
  <c r="V8" i="5"/>
  <c r="T8" i="5"/>
  <c r="R8" i="5"/>
  <c r="P8" i="5"/>
  <c r="N8" i="5"/>
  <c r="L8" i="5"/>
  <c r="J8" i="5"/>
  <c r="H8" i="5"/>
  <c r="F8" i="5"/>
  <c r="D8" i="5"/>
  <c r="AF7" i="5"/>
  <c r="AD7" i="5"/>
  <c r="AB7" i="5"/>
  <c r="Z7" i="5"/>
  <c r="X7" i="5"/>
  <c r="V7" i="5"/>
  <c r="T7" i="5"/>
  <c r="R7" i="5"/>
  <c r="P7" i="5"/>
  <c r="N7" i="5"/>
  <c r="L7" i="5"/>
  <c r="J7" i="5"/>
  <c r="H7" i="5"/>
  <c r="F7" i="5"/>
  <c r="D7" i="5"/>
  <c r="D5" i="5"/>
  <c r="D6" i="5"/>
  <c r="AF6" i="5"/>
  <c r="AD6" i="5"/>
  <c r="AB6" i="5"/>
  <c r="Z6" i="5"/>
  <c r="X6" i="5"/>
  <c r="V6" i="5"/>
  <c r="V5" i="5"/>
  <c r="T6" i="5"/>
  <c r="R6" i="5"/>
  <c r="P6" i="5"/>
  <c r="N6" i="5"/>
  <c r="L6" i="5"/>
  <c r="J6" i="5"/>
  <c r="H6" i="5"/>
  <c r="F6" i="5"/>
  <c r="F5" i="5"/>
  <c r="AF5" i="5"/>
  <c r="AD5" i="5"/>
  <c r="AB5" i="5"/>
  <c r="Z5" i="5"/>
  <c r="X5" i="5"/>
  <c r="T5" i="5"/>
  <c r="R5" i="5"/>
  <c r="P5" i="5"/>
  <c r="N5" i="5"/>
  <c r="L5" i="5"/>
  <c r="J5" i="5"/>
  <c r="H5" i="5"/>
  <c r="P4" i="4"/>
  <c r="AB7" i="3"/>
  <c r="P7" i="3"/>
  <c r="Q7" i="3"/>
  <c r="E7" i="3"/>
  <c r="AA4" i="4"/>
  <c r="O4" i="4"/>
  <c r="AA7" i="3"/>
  <c r="N31" i="3" s="1"/>
  <c r="O7" i="3"/>
  <c r="Z7" i="3"/>
  <c r="N7" i="3"/>
  <c r="Y7" i="3"/>
  <c r="M7" i="3"/>
  <c r="X7" i="3"/>
  <c r="L7" i="3"/>
  <c r="W7" i="3"/>
  <c r="K7" i="3"/>
  <c r="V7" i="3"/>
  <c r="J7" i="3"/>
  <c r="U7" i="3"/>
  <c r="I7" i="3"/>
  <c r="T7" i="3"/>
  <c r="H7" i="3"/>
  <c r="G7" i="3"/>
  <c r="F31" i="3" s="1"/>
  <c r="F7" i="3"/>
  <c r="D7" i="3"/>
  <c r="C7" i="3"/>
  <c r="Z4" i="4"/>
  <c r="Y4" i="4"/>
  <c r="X4" i="4"/>
  <c r="L4" i="4"/>
  <c r="W4" i="4"/>
  <c r="V4" i="4"/>
  <c r="U4" i="4"/>
  <c r="T4" i="4"/>
  <c r="N4" i="4"/>
  <c r="M4" i="4"/>
  <c r="K4" i="4"/>
  <c r="J4" i="4"/>
  <c r="I4" i="4"/>
  <c r="H4" i="4"/>
  <c r="G4" i="4"/>
  <c r="F4" i="4"/>
  <c r="E4" i="4"/>
  <c r="F31" i="4" s="1"/>
  <c r="D4" i="4"/>
  <c r="C4" i="4"/>
  <c r="B4" i="4"/>
  <c r="B21" i="3" l="1"/>
  <c r="T31" i="3"/>
  <c r="L31" i="3"/>
  <c r="U31" i="4"/>
  <c r="E21" i="4"/>
  <c r="R31" i="3"/>
  <c r="AL18" i="5"/>
  <c r="Z18" i="5"/>
  <c r="H18" i="5"/>
  <c r="G31" i="3"/>
  <c r="L18" i="5"/>
  <c r="AD18" i="5"/>
  <c r="N18" i="5"/>
  <c r="AF18" i="5"/>
  <c r="X18" i="5"/>
  <c r="AB18" i="5"/>
  <c r="F18" i="5"/>
  <c r="C31" i="3"/>
  <c r="R18" i="5"/>
  <c r="V18" i="5"/>
  <c r="J18" i="5"/>
  <c r="K31" i="3"/>
  <c r="D18" i="5"/>
  <c r="M31" i="3"/>
  <c r="M31" i="4"/>
  <c r="P18" i="5"/>
  <c r="T18" i="5"/>
  <c r="AH18" i="5"/>
  <c r="I31" i="3"/>
  <c r="O31" i="3"/>
  <c r="E31" i="3"/>
  <c r="P31" i="3"/>
  <c r="J31" i="3"/>
  <c r="H31" i="3"/>
  <c r="B31" i="3"/>
  <c r="D31" i="3"/>
  <c r="J31" i="4"/>
  <c r="H31" i="4"/>
  <c r="R31" i="4"/>
  <c r="E31" i="4"/>
  <c r="L31" i="4"/>
  <c r="I31" i="4"/>
  <c r="P31" i="4"/>
  <c r="K31" i="4"/>
  <c r="G31" i="4"/>
  <c r="C31" i="4"/>
  <c r="N31" i="4"/>
  <c r="Q31" i="4"/>
  <c r="D31" i="4"/>
  <c r="AF7" i="3"/>
  <c r="C21" i="3" s="1"/>
  <c r="O31" i="4"/>
  <c r="S31" i="3" l="1"/>
</calcChain>
</file>

<file path=xl/sharedStrings.xml><?xml version="1.0" encoding="utf-8"?>
<sst xmlns="http://schemas.openxmlformats.org/spreadsheetml/2006/main" count="324" uniqueCount="120">
  <si>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</si>
  <si>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</si>
  <si>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</si>
  <si>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</si>
  <si>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</si>
  <si>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</si>
  <si>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</si>
  <si>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</si>
  <si>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</si>
  <si>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</si>
  <si>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</si>
  <si>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</si>
  <si>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Mining and quarrying  </t>
  </si>
  <si>
    <t>Manufacturing</t>
  </si>
  <si>
    <t>Electricity and gas</t>
  </si>
  <si>
    <t>GENERAL INDEX</t>
  </si>
  <si>
    <t>weight</t>
  </si>
  <si>
    <t>الرقم القياسي العام للإنتاج الصناعي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</si>
  <si>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</si>
  <si>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</si>
  <si>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</si>
  <si>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</si>
  <si>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</si>
  <si>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</si>
  <si>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</si>
  <si>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</si>
  <si>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</si>
  <si>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</si>
  <si>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</si>
  <si>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</si>
  <si>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الرقم القياسي للإنتاج الصناعي حسب الأنشطة</t>
  </si>
  <si>
    <t>النشاط الاقتصادي</t>
  </si>
  <si>
    <t>التعدين واستغلال المحاجر</t>
  </si>
  <si>
    <t>الصناعة التحويلية</t>
  </si>
  <si>
    <t>إمدادات الكهرباء</t>
  </si>
  <si>
    <t>Economic activity</t>
  </si>
  <si>
    <t>الوزن</t>
  </si>
  <si>
    <t>الرقم القياسي العام</t>
  </si>
  <si>
    <t>التغير السنوي في الرقم القياسي للإنتاج الصناعي (%)</t>
  </si>
  <si>
    <t>Index of General Industrial Production (IPI)</t>
  </si>
  <si>
    <t>Index of Industrial Production (IPI) by activity</t>
  </si>
  <si>
    <t>IPI</t>
  </si>
  <si>
    <t>Annual Change in IPI (%)</t>
  </si>
  <si>
    <t xml:space="preserve">يناير  </t>
  </si>
  <si>
    <t>يوليه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</si>
  <si>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</si>
  <si>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</si>
  <si>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</si>
  <si>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</si>
  <si>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</si>
  <si>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</si>
  <si>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</si>
  <si>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</si>
  <si>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</si>
  <si>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</si>
  <si>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</si>
  <si>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</si>
  <si>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يناير </t>
  </si>
  <si>
    <t>الرقم القياسي للإنتاج الصناعي حسب الأنشطة الاقتصادية</t>
  </si>
  <si>
    <t>Manufacturing Production Index</t>
  </si>
  <si>
    <t>Weight</t>
  </si>
  <si>
    <t>monthly change</t>
  </si>
  <si>
    <t>Index</t>
  </si>
  <si>
    <t>Index * Weight</t>
  </si>
  <si>
    <t>Manufacture of coke and refined petroleum products</t>
  </si>
  <si>
    <t xml:space="preserve">صنع فحم الكوك والمنتجات النفطية المكررة </t>
  </si>
  <si>
    <t>Manufacture of chemicals and chemical products</t>
  </si>
  <si>
    <t>صُنع المواد الكيميائية والمنتجات الكيميائية</t>
  </si>
  <si>
    <t>Manufacture of food products</t>
  </si>
  <si>
    <t>صُنع المنتجات الغذائية</t>
  </si>
  <si>
    <t>Manufacture of other non-metallic mineral products</t>
  </si>
  <si>
    <t>صنع منتجات المعادن اللافلزية الأخرى</t>
  </si>
  <si>
    <t>Manufacture of fabricated metal products</t>
  </si>
  <si>
    <t xml:space="preserve">صنع منتجات المعادن المشكلة </t>
  </si>
  <si>
    <t>Manufacture of basic metals</t>
  </si>
  <si>
    <t>صنع الفلزات القاعدية</t>
  </si>
  <si>
    <t>Manufacture of electrical equipment</t>
  </si>
  <si>
    <t>صنع المعدات الكهربائية</t>
  </si>
  <si>
    <t>Manufacture of paper and paper products</t>
  </si>
  <si>
    <t>صُنع الورق ومنتجات الورق</t>
  </si>
  <si>
    <t>Manufacture of rubber and plastics products</t>
  </si>
  <si>
    <t>صنع منتجات المطاط واللدائن</t>
  </si>
  <si>
    <t>Manufacture of furniture</t>
  </si>
  <si>
    <t>صناعة الأثاث</t>
  </si>
  <si>
    <t>Manufacture of machinery and equipment n.e.c.</t>
  </si>
  <si>
    <t>صُنع الملبوسات</t>
  </si>
  <si>
    <t>Manufacture of beverages</t>
  </si>
  <si>
    <t>صُنع المشروبات</t>
  </si>
  <si>
    <t>Manufacturing production Index</t>
  </si>
  <si>
    <t>الرقم القياسي للصناعة التحويلية</t>
  </si>
  <si>
    <t>annual change</t>
  </si>
  <si>
    <t>صناعة الآلات والمعدات الأخرى</t>
  </si>
  <si>
    <t>Jan 2019</t>
  </si>
  <si>
    <t>Abril 2019</t>
  </si>
  <si>
    <t>Feb 2019</t>
  </si>
  <si>
    <t>March 2019</t>
  </si>
  <si>
    <t>Auqust 2019</t>
  </si>
  <si>
    <t>April 2020</t>
  </si>
  <si>
    <t>March 2020</t>
  </si>
  <si>
    <t>Feb 2020</t>
  </si>
  <si>
    <t>Jan 2020</t>
  </si>
  <si>
    <t>Dec 2019</t>
  </si>
  <si>
    <t>Nov 2019</t>
  </si>
  <si>
    <t>Oct 2019</t>
  </si>
  <si>
    <t>Sep 2019</t>
  </si>
  <si>
    <t>May 2019</t>
  </si>
  <si>
    <t>June 2019</t>
  </si>
  <si>
    <t>July 2019</t>
  </si>
  <si>
    <t>التغير الشهري</t>
  </si>
  <si>
    <t>التغير السنوي</t>
  </si>
  <si>
    <t>May 2020</t>
  </si>
  <si>
    <t>Manufacture of clothing</t>
  </si>
  <si>
    <t>June 2020</t>
  </si>
  <si>
    <t>July 2020</t>
  </si>
  <si>
    <t>Annual and Monthly Change in IPI by activity, July 2020</t>
  </si>
  <si>
    <t xml:space="preserve">Percent change in July 2020 compared to </t>
  </si>
  <si>
    <t>التغير السنوي والشهري في الرقم القياسي للإنتاج الصناعي يوليو 2020</t>
  </si>
  <si>
    <t>نسبة التغير في شهر يوليو 2020 مقارنة بـ</t>
  </si>
  <si>
    <t>يوليو 2019</t>
  </si>
  <si>
    <t>يونيو2020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</si>
</sst>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B1mmm\-yy"/>
    <numFmt numFmtId="165" formatCode="[$-409]mmm\-yy;@"/>
    <numFmt numFmtId="166" formatCode="0.0000"/>
    <numFmt numFmtId="167" formatCode="0.0%"/>
    <numFmt numFmtId="168" formatCode="yyyy\-mm\-dd;@"/>
  </numFmts>
  <fonts count="32" x14ac:knownFonts="1">
    <font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Frutiger LT Arabic 45 Light"/>
    </font>
    <font>
      <sz val="11"/>
      <color theme="1"/>
      <name val="Neo Sans Arabic"/>
      <family val="2"/>
    </font>
    <font>
      <b/>
      <sz val="11"/>
      <color theme="1"/>
      <name val="Neo Sans Arabic"/>
      <family val="2"/>
    </font>
    <font>
      <b/>
      <sz val="12"/>
      <color theme="1"/>
      <name val="Arial"/>
      <family val="2"/>
      <scheme val="minor"/>
    </font>
    <font>
      <b/>
      <sz val="12"/>
      <color theme="1" tint="0.34998626667073579"/>
      <name val="Neo Sans Arabic"/>
      <family val="2"/>
    </font>
    <font>
      <b/>
      <sz val="12"/>
      <color theme="2" tint="-0.749992370372631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10"/>
      <name val="Arial"/>
      <family val="2"/>
    </font>
    <font>
      <b/>
      <sz val="18"/>
      <color rgb="FF0070C0"/>
      <name val="Times New Roman"/>
      <family val="1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theme="1"/>
      <name val="Frutiger LT Arabic 45 Light"/>
    </font>
    <font>
      <b/>
      <sz val="10"/>
      <color rgb="FFFF0000"/>
      <name val="Arial"/>
      <family val="2"/>
    </font>
    <font>
      <sz val="9"/>
      <name val="Frutiger LT Arabic 55 Roman"/>
    </font>
    <font>
      <b/>
      <sz val="9"/>
      <name val="Arial"/>
      <family val="2"/>
      <charset val="178"/>
    </font>
    <font>
      <sz val="11"/>
      <color rgb="FF0070C0"/>
      <name val="Arial"/>
      <family val="2"/>
      <charset val="178"/>
      <scheme val="minor"/>
    </font>
    <font>
      <sz val="10"/>
      <color theme="1"/>
      <name val="Neo Sans Arabic"/>
      <family val="2"/>
    </font>
    <font>
      <b/>
      <sz val="10"/>
      <color theme="1"/>
      <name val="Neo Sans Arabic"/>
      <family val="2"/>
    </font>
    <font>
      <sz val="11"/>
      <color rgb="FF002060"/>
      <name val="Arial"/>
      <family val="2"/>
      <charset val="178"/>
      <scheme val="minor"/>
    </font>
    <font>
      <b/>
      <sz val="12"/>
      <color rgb="FF002060"/>
      <name val="Arial"/>
      <family val="2"/>
      <scheme val="minor"/>
    </font>
    <font>
      <b/>
      <sz val="10"/>
      <color rgb="FF002060"/>
      <name val="Times New Roman"/>
      <family val="1"/>
    </font>
    <font>
      <u/>
      <sz val="11"/>
      <color theme="10"/>
      <name val="Arial"/>
      <family val="2"/>
      <charset val="178"/>
      <scheme val="minor"/>
    </font>
    <font>
      <u/>
      <sz val="11"/>
      <color theme="11"/>
      <name val="Arial"/>
      <family val="2"/>
      <charset val="178"/>
      <scheme val="minor"/>
    </font>
    <font>
      <sz val="10"/>
      <color theme="1"/>
      <name val="Arial"/>
      <family val="2"/>
      <charset val="178"/>
      <scheme val="minor"/>
    </font>
    <font>
      <b/>
      <sz val="10"/>
      <name val="Neo Sans Arabic"/>
      <family val="2"/>
    </font>
    <font>
      <b/>
      <sz val="10"/>
      <color rgb="FF0070C0"/>
      <name val="Neo Sans Arabic"/>
      <family val="2"/>
    </font>
    <font>
      <sz val="10"/>
      <name val="Neo Sans Arabic"/>
      <family val="2"/>
    </font>
    <font>
      <b/>
      <sz val="18"/>
      <color rgb="FF0070C0"/>
      <name val="Neo Sans Arabic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/>
      <right/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/>
      <top style="thin">
        <color theme="2" tint="-9.9948118533890809E-2"/>
      </top>
      <bottom style="medium">
        <color auto="1"/>
      </bottom>
      <diagonal/>
    </border>
    <border>
      <left/>
      <right/>
      <top style="thin">
        <color theme="2" tint="-9.9948118533890809E-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medium">
        <color auto="1"/>
      </right>
      <top style="thin">
        <color theme="2" tint="-9.9948118533890809E-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2" tint="-9.9948118533890809E-2"/>
      </bottom>
      <diagonal/>
    </border>
    <border>
      <left/>
      <right/>
      <top style="medium">
        <color auto="1"/>
      </top>
      <bottom style="thin">
        <color theme="2" tint="-9.9948118533890809E-2"/>
      </bottom>
      <diagonal/>
    </border>
    <border>
      <left/>
      <right style="medium">
        <color auto="1"/>
      </right>
      <top style="medium">
        <color auto="1"/>
      </top>
      <bottom style="thin">
        <color theme="2" tint="-9.9948118533890809E-2"/>
      </bottom>
      <diagonal/>
    </border>
    <border>
      <left style="medium">
        <color auto="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 style="thin">
        <color indexed="64"/>
      </right>
      <top/>
      <bottom style="thin">
        <color theme="2" tint="-9.9948118533890809E-2"/>
      </bottom>
      <diagonal/>
    </border>
    <border>
      <left style="thin">
        <color indexed="64"/>
      </left>
      <right style="medium">
        <color auto="1"/>
      </right>
      <top/>
      <bottom style="thin">
        <color theme="2" tint="-9.9948118533890809E-2"/>
      </bottom>
      <diagonal/>
    </border>
    <border>
      <left style="thin">
        <color indexed="64"/>
      </left>
      <right style="medium">
        <color auto="1"/>
      </right>
      <top style="thin">
        <color theme="2" tint="-9.9948118533890809E-2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theme="2" tint="-9.9948118533890809E-2"/>
      </top>
      <bottom/>
      <diagonal/>
    </border>
  </borders>
  <cellStyleXfs count="6">
    <xf numFmtId="0" fontId="0" fillId="0" borderId="0"/>
    <xf numFmtId="0" fontId="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222">
    <xf numFmtId="0" fontId="0" fillId="0" borderId="0" xfId="0"/>
    <xf numFmtId="0" fontId="5" fillId="0" borderId="0" xfId="0" applyFont="1" applyFill="1" applyAlignment="1">
      <alignment horizontal="right" vertical="center"/>
    </xf>
    <xf numFmtId="0" fontId="0" fillId="0" borderId="0" xfId="0" applyNumberFormat="1"/>
    <xf numFmtId="0" fontId="0" fillId="0" borderId="0" xfId="1" applyNumberFormat="1" applyFont="1"/>
    <xf numFmtId="0" fontId="0" fillId="0" borderId="0" xfId="0" applyBorder="1" applyAlignment="1">
      <alignment horizontal="left"/>
    </xf>
    <xf numFmtId="2" fontId="4" fillId="0" borderId="12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2" fontId="0" fillId="0" borderId="0" xfId="1" applyNumberFormat="1" applyFont="1" applyBorder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/>
    <xf numFmtId="2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vertical="center"/>
    </xf>
    <xf numFmtId="2" fontId="4" fillId="0" borderId="28" xfId="0" applyNumberFormat="1" applyFont="1" applyBorder="1" applyAlignment="1">
      <alignment horizontal="center" vertical="center"/>
    </xf>
    <xf numFmtId="2" fontId="4" fillId="3" borderId="27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2" fontId="4" fillId="0" borderId="23" xfId="0" applyNumberFormat="1" applyFont="1" applyBorder="1" applyAlignment="1">
      <alignment horizontal="center" vertical="center"/>
    </xf>
    <xf numFmtId="2" fontId="4" fillId="3" borderId="22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5" fillId="5" borderId="9" xfId="0" applyNumberFormat="1" applyFont="1" applyFill="1" applyBorder="1" applyAlignment="1">
      <alignment horizontal="center" vertical="center"/>
    </xf>
    <xf numFmtId="0" fontId="5" fillId="5" borderId="7" xfId="0" applyNumberFormat="1" applyFont="1" applyFill="1" applyBorder="1" applyAlignment="1">
      <alignment horizontal="center" vertical="center"/>
    </xf>
    <xf numFmtId="0" fontId="11" fillId="0" borderId="0" xfId="2"/>
    <xf numFmtId="2" fontId="11" fillId="0" borderId="0" xfId="2" applyNumberFormat="1"/>
    <xf numFmtId="0" fontId="13" fillId="3" borderId="12" xfId="2" applyFont="1" applyFill="1" applyBorder="1" applyAlignment="1">
      <alignment vertical="center"/>
    </xf>
    <xf numFmtId="166" fontId="11" fillId="2" borderId="12" xfId="2" applyNumberFormat="1" applyFill="1" applyBorder="1" applyAlignment="1">
      <alignment horizontal="center" vertical="center"/>
    </xf>
    <xf numFmtId="2" fontId="11" fillId="7" borderId="12" xfId="2" applyNumberFormat="1" applyFill="1" applyBorder="1" applyAlignment="1">
      <alignment horizontal="center" vertical="center"/>
    </xf>
    <xf numFmtId="2" fontId="16" fillId="7" borderId="12" xfId="2" applyNumberFormat="1" applyFont="1" applyFill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0" fontId="11" fillId="0" borderId="0" xfId="2" applyAlignment="1">
      <alignment horizontal="center" vertical="center"/>
    </xf>
    <xf numFmtId="0" fontId="18" fillId="3" borderId="12" xfId="2" applyFont="1" applyFill="1" applyBorder="1" applyAlignment="1">
      <alignment horizontal="right" vertical="center"/>
    </xf>
    <xf numFmtId="167" fontId="11" fillId="0" borderId="0" xfId="2" applyNumberFormat="1"/>
    <xf numFmtId="167" fontId="19" fillId="0" borderId="0" xfId="3" applyNumberFormat="1" applyFont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4" fillId="0" borderId="26" xfId="0" applyNumberFormat="1" applyFont="1" applyBorder="1" applyAlignment="1">
      <alignment horizontal="center" vertical="center"/>
    </xf>
    <xf numFmtId="2" fontId="4" fillId="0" borderId="29" xfId="0" applyNumberFormat="1" applyFont="1" applyBorder="1" applyAlignment="1">
      <alignment horizontal="center" vertical="center"/>
    </xf>
    <xf numFmtId="2" fontId="4" fillId="0" borderId="30" xfId="0" applyNumberFormat="1" applyFont="1" applyBorder="1" applyAlignment="1">
      <alignment horizontal="center" vertical="center"/>
    </xf>
    <xf numFmtId="167" fontId="0" fillId="0" borderId="0" xfId="0" applyNumberFormat="1"/>
    <xf numFmtId="167" fontId="24" fillId="0" borderId="0" xfId="3" applyNumberFormat="1" applyFont="1" applyAlignment="1">
      <alignment horizontal="center" vertical="center"/>
    </xf>
    <xf numFmtId="167" fontId="24" fillId="0" borderId="33" xfId="3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165" fontId="3" fillId="5" borderId="54" xfId="0" applyNumberFormat="1" applyFont="1" applyFill="1" applyBorder="1" applyAlignment="1">
      <alignment horizontal="center"/>
    </xf>
    <xf numFmtId="165" fontId="3" fillId="5" borderId="55" xfId="0" applyNumberFormat="1" applyFont="1" applyFill="1" applyBorder="1" applyAlignment="1">
      <alignment horizontal="center"/>
    </xf>
    <xf numFmtId="0" fontId="3" fillId="5" borderId="56" xfId="0" applyFont="1" applyFill="1" applyBorder="1" applyAlignment="1">
      <alignment horizontal="center"/>
    </xf>
    <xf numFmtId="0" fontId="0" fillId="5" borderId="40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15" fillId="7" borderId="12" xfId="2" applyFont="1" applyFill="1" applyBorder="1" applyAlignment="1">
      <alignment vertical="center"/>
    </xf>
    <xf numFmtId="166" fontId="14" fillId="2" borderId="12" xfId="2" applyNumberFormat="1" applyFont="1" applyFill="1" applyBorder="1" applyAlignment="1">
      <alignment horizontal="center" vertical="center"/>
    </xf>
    <xf numFmtId="0" fontId="17" fillId="7" borderId="12" xfId="2" applyFont="1" applyFill="1" applyBorder="1" applyAlignment="1">
      <alignment horizontal="right" vertical="center" wrapText="1" shrinkToFit="1"/>
    </xf>
    <xf numFmtId="2" fontId="4" fillId="0" borderId="15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3" xfId="1" applyNumberFormat="1" applyFont="1" applyFill="1" applyBorder="1" applyAlignment="1">
      <alignment horizontal="center" vertical="center"/>
    </xf>
    <xf numFmtId="0" fontId="4" fillId="4" borderId="17" xfId="1" applyNumberFormat="1" applyFont="1" applyFill="1" applyBorder="1" applyAlignment="1">
      <alignment horizontal="center" vertical="center"/>
    </xf>
    <xf numFmtId="0" fontId="5" fillId="5" borderId="57" xfId="0" applyNumberFormat="1" applyFont="1" applyFill="1" applyBorder="1" applyAlignment="1">
      <alignment horizontal="center" vertical="center"/>
    </xf>
    <xf numFmtId="0" fontId="5" fillId="5" borderId="58" xfId="0" applyNumberFormat="1" applyFont="1" applyFill="1" applyBorder="1" applyAlignment="1">
      <alignment horizontal="center" vertical="center"/>
    </xf>
    <xf numFmtId="167" fontId="24" fillId="0" borderId="0" xfId="3" applyNumberFormat="1" applyFont="1" applyBorder="1" applyAlignment="1">
      <alignment horizontal="center" vertical="center"/>
    </xf>
    <xf numFmtId="2" fontId="13" fillId="7" borderId="12" xfId="2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0" borderId="0" xfId="2" applyBorder="1"/>
    <xf numFmtId="0" fontId="11" fillId="0" borderId="0" xfId="2" applyBorder="1" applyAlignment="1">
      <alignment horizontal="center" vertical="center"/>
    </xf>
    <xf numFmtId="0" fontId="0" fillId="0" borderId="0" xfId="0" applyBorder="1"/>
    <xf numFmtId="167" fontId="22" fillId="0" borderId="12" xfId="3" applyNumberFormat="1" applyFont="1" applyBorder="1" applyAlignment="1">
      <alignment horizontal="center" vertical="center"/>
    </xf>
    <xf numFmtId="164" fontId="3" fillId="5" borderId="12" xfId="0" applyNumberFormat="1" applyFon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17" fontId="20" fillId="5" borderId="12" xfId="0" applyNumberFormat="1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/>
    </xf>
    <xf numFmtId="10" fontId="3" fillId="0" borderId="12" xfId="1" applyNumberFormat="1" applyFont="1" applyBorder="1" applyAlignment="1">
      <alignment horizontal="center" vertical="center"/>
    </xf>
    <xf numFmtId="10" fontId="3" fillId="0" borderId="12" xfId="1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0" fillId="6" borderId="12" xfId="0" applyFont="1" applyFill="1" applyBorder="1" applyAlignment="1">
      <alignment horizontal="center"/>
    </xf>
    <xf numFmtId="10" fontId="0" fillId="0" borderId="12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4" fillId="0" borderId="36" xfId="0" applyNumberFormat="1" applyFont="1" applyFill="1" applyBorder="1" applyAlignment="1">
      <alignment horizontal="center" vertical="center"/>
    </xf>
    <xf numFmtId="2" fontId="4" fillId="0" borderId="62" xfId="0" applyNumberFormat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3" xfId="0" applyFill="1" applyBorder="1" applyAlignment="1">
      <alignment horizontal="center" vertical="center"/>
    </xf>
    <xf numFmtId="0" fontId="0" fillId="5" borderId="64" xfId="0" applyFill="1" applyBorder="1" applyAlignment="1">
      <alignment horizontal="center" vertical="center"/>
    </xf>
    <xf numFmtId="0" fontId="5" fillId="5" borderId="61" xfId="0" applyFont="1" applyFill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0" fontId="0" fillId="0" borderId="66" xfId="1" applyNumberFormat="1" applyFont="1" applyBorder="1" applyAlignment="1">
      <alignment horizontal="center" vertical="center"/>
    </xf>
    <xf numFmtId="10" fontId="0" fillId="0" borderId="67" xfId="1" applyNumberFormat="1" applyFont="1" applyBorder="1" applyAlignment="1">
      <alignment horizontal="center" vertical="center"/>
    </xf>
    <xf numFmtId="10" fontId="3" fillId="0" borderId="68" xfId="0" applyNumberFormat="1" applyFont="1" applyBorder="1" applyAlignment="1">
      <alignment horizontal="center" vertical="center"/>
    </xf>
    <xf numFmtId="10" fontId="3" fillId="0" borderId="69" xfId="1" applyNumberFormat="1" applyFont="1" applyBorder="1" applyAlignment="1">
      <alignment horizontal="center" vertical="center"/>
    </xf>
    <xf numFmtId="10" fontId="0" fillId="0" borderId="70" xfId="1" applyNumberFormat="1" applyFont="1" applyBorder="1" applyAlignment="1">
      <alignment horizontal="center" vertical="center"/>
    </xf>
    <xf numFmtId="10" fontId="0" fillId="0" borderId="71" xfId="1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6" xfId="0" applyBorder="1"/>
    <xf numFmtId="0" fontId="0" fillId="0" borderId="62" xfId="0" applyBorder="1"/>
    <xf numFmtId="2" fontId="0" fillId="0" borderId="36" xfId="0" applyNumberFormat="1" applyBorder="1"/>
    <xf numFmtId="0" fontId="17" fillId="3" borderId="12" xfId="2" applyFont="1" applyFill="1" applyBorder="1" applyAlignment="1">
      <alignment horizontal="right" vertical="center" wrapText="1" shrinkToFit="1"/>
    </xf>
    <xf numFmtId="0" fontId="18" fillId="0" borderId="12" xfId="2" applyFont="1" applyFill="1" applyBorder="1" applyAlignment="1">
      <alignment horizontal="right" vertical="center"/>
    </xf>
    <xf numFmtId="0" fontId="15" fillId="3" borderId="12" xfId="2" applyFont="1" applyFill="1" applyBorder="1" applyAlignment="1">
      <alignment vertical="center"/>
    </xf>
    <xf numFmtId="0" fontId="11" fillId="0" borderId="12" xfId="2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65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5" fillId="5" borderId="35" xfId="0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/>
    </xf>
    <xf numFmtId="0" fontId="5" fillId="5" borderId="46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6" borderId="46" xfId="0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 vertical="center"/>
    </xf>
    <xf numFmtId="0" fontId="9" fillId="6" borderId="47" xfId="0" applyFont="1" applyFill="1" applyBorder="1" applyAlignment="1">
      <alignment horizontal="center" vertical="center"/>
    </xf>
    <xf numFmtId="0" fontId="9" fillId="6" borderId="48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0" fontId="3" fillId="6" borderId="59" xfId="0" applyFont="1" applyFill="1" applyBorder="1" applyAlignment="1">
      <alignment horizontal="center" vertical="center"/>
    </xf>
    <xf numFmtId="0" fontId="3" fillId="6" borderId="60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20" fillId="5" borderId="12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6" borderId="12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28" fillId="3" borderId="12" xfId="2" applyFont="1" applyFill="1" applyBorder="1" applyAlignment="1">
      <alignment horizontal="left" vertical="center"/>
    </xf>
    <xf numFmtId="0" fontId="29" fillId="2" borderId="12" xfId="2" applyFont="1" applyFill="1" applyBorder="1" applyAlignment="1">
      <alignment horizontal="center" vertical="center"/>
    </xf>
    <xf numFmtId="168" fontId="28" fillId="5" borderId="12" xfId="2" applyNumberFormat="1" applyFont="1" applyFill="1" applyBorder="1" applyAlignment="1">
      <alignment horizontal="center" vertical="center"/>
    </xf>
    <xf numFmtId="49" fontId="28" fillId="5" borderId="12" xfId="2" applyNumberFormat="1" applyFont="1" applyFill="1" applyBorder="1" applyAlignment="1">
      <alignment horizontal="center" vertical="center"/>
    </xf>
    <xf numFmtId="49" fontId="28" fillId="5" borderId="10" xfId="2" applyNumberFormat="1" applyFont="1" applyFill="1" applyBorder="1" applyAlignment="1">
      <alignment horizontal="center" vertical="center"/>
    </xf>
    <xf numFmtId="49" fontId="28" fillId="5" borderId="11" xfId="2" applyNumberFormat="1" applyFont="1" applyFill="1" applyBorder="1" applyAlignment="1">
      <alignment horizontal="center" vertical="center"/>
    </xf>
    <xf numFmtId="0" fontId="28" fillId="3" borderId="12" xfId="2" applyFont="1" applyFill="1" applyBorder="1" applyAlignment="1">
      <alignment horizontal="right" vertical="center"/>
    </xf>
    <xf numFmtId="0" fontId="30" fillId="0" borderId="0" xfId="2" applyFont="1"/>
    <xf numFmtId="0" fontId="30" fillId="0" borderId="0" xfId="2" applyFont="1" applyAlignment="1">
      <alignment horizontal="center" vertical="center"/>
    </xf>
    <xf numFmtId="17" fontId="30" fillId="5" borderId="12" xfId="2" applyNumberFormat="1" applyFont="1" applyFill="1" applyBorder="1" applyAlignment="1">
      <alignment horizontal="center" vertical="center"/>
    </xf>
    <xf numFmtId="0" fontId="30" fillId="5" borderId="12" xfId="2" applyFont="1" applyFill="1" applyBorder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28" fillId="3" borderId="6" xfId="2" applyFont="1" applyFill="1" applyBorder="1" applyAlignment="1">
      <alignment vertical="center"/>
    </xf>
    <xf numFmtId="0" fontId="28" fillId="8" borderId="0" xfId="2" applyFont="1" applyFill="1" applyAlignment="1">
      <alignment horizontal="center" vertical="center"/>
    </xf>
    <xf numFmtId="0" fontId="5" fillId="0" borderId="0" xfId="0" applyFont="1"/>
    <xf numFmtId="0" fontId="28" fillId="3" borderId="12" xfId="2" applyFont="1" applyFill="1" applyBorder="1" applyAlignment="1">
      <alignment vertical="center"/>
    </xf>
    <xf numFmtId="0" fontId="28" fillId="3" borderId="12" xfId="2" applyFont="1" applyFill="1" applyBorder="1" applyAlignment="1">
      <alignment horizontal="center" vertical="center"/>
    </xf>
  </cellXfs>
  <cellStyles count="6">
    <cellStyle name="Followed Hyperlink" xfId="5" builtinId="9" hidden="1"/>
    <cellStyle name="Normal 2" xfId="2" xr:uid="{00000000-0005-0000-0000-000003000000}"/>
    <cellStyle name="Percent" xfId="1" builtinId="5"/>
    <cellStyle name="Percent 2" xfId="3" xr:uid="{00000000-0005-0000-0000-000005000000}"/>
    <cellStyle name="ارتباط تشعبي" xfId="4" builtinId="8" hidden="1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Change in IPI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IPI!$B$29</c:f>
              <c:strCache>
                <c:ptCount val="1"/>
                <c:pt idx="0">
                  <c:v>IPI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2.2127159478199598E-2"/>
                  <c:y val="-3.4289398035771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76-43FE-97DF-DAE9058C625C}"/>
                </c:ext>
              </c:extLst>
            </c:dLbl>
            <c:dLbl>
              <c:idx val="1"/>
              <c:layout>
                <c:manualLayout>
                  <c:x val="-1.6344710642513E-2"/>
                  <c:y val="-4.5836524532794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76-43FE-97DF-DAE9058C625C}"/>
                </c:ext>
              </c:extLst>
            </c:dLbl>
            <c:dLbl>
              <c:idx val="2"/>
              <c:layout>
                <c:manualLayout>
                  <c:x val="-4.0148526210343101E-2"/>
                  <c:y val="2.9605725513819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76-43FE-97DF-DAE9058C625C}"/>
                </c:ext>
              </c:extLst>
            </c:dLbl>
            <c:dLbl>
              <c:idx val="3"/>
              <c:layout>
                <c:manualLayout>
                  <c:x val="-2.6391551802293401E-2"/>
                  <c:y val="-4.4688361323255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76-43FE-97DF-DAE9058C625C}"/>
                </c:ext>
              </c:extLst>
            </c:dLbl>
            <c:dLbl>
              <c:idx val="4"/>
              <c:layout>
                <c:manualLayout>
                  <c:x val="-4.2991454426405701E-2"/>
                  <c:y val="2.9605725513818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76-43FE-97DF-DAE9058C625C}"/>
                </c:ext>
              </c:extLst>
            </c:dLbl>
            <c:dLbl>
              <c:idx val="5"/>
              <c:layout>
                <c:manualLayout>
                  <c:x val="-3.0962734135845001E-2"/>
                  <c:y val="4.3254019477073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76-43FE-97DF-DAE9058C625C}"/>
                </c:ext>
              </c:extLst>
            </c:dLbl>
            <c:dLbl>
              <c:idx val="6"/>
              <c:layout>
                <c:manualLayout>
                  <c:x val="-1.1261465451147E-2"/>
                  <c:y val="3.855055003370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76-43FE-97DF-DAE9058C625C}"/>
                </c:ext>
              </c:extLst>
            </c:dLbl>
            <c:dLbl>
              <c:idx val="7"/>
              <c:layout>
                <c:manualLayout>
                  <c:x val="-3.1210315128519399E-2"/>
                  <c:y val="-3.6498429499591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76-43FE-97DF-DAE9058C625C}"/>
                </c:ext>
              </c:extLst>
            </c:dLbl>
            <c:dLbl>
              <c:idx val="8"/>
              <c:layout>
                <c:manualLayout>
                  <c:x val="-4.5635109564792803E-2"/>
                  <c:y val="2.92123157019976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76-43FE-97DF-DAE9058C625C}"/>
                </c:ext>
              </c:extLst>
            </c:dLbl>
            <c:dLbl>
              <c:idx val="9"/>
              <c:layout>
                <c:manualLayout>
                  <c:x val="-2.4102994588363E-2"/>
                  <c:y val="-4.0671514421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76-43FE-97DF-DAE9058C625C}"/>
                </c:ext>
              </c:extLst>
            </c:dLbl>
            <c:dLbl>
              <c:idx val="10"/>
              <c:layout>
                <c:manualLayout>
                  <c:x val="-2.97888510204882E-2"/>
                  <c:y val="3.9611032227528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76-43FE-97DF-DAE9058C625C}"/>
                </c:ext>
              </c:extLst>
            </c:dLbl>
            <c:dLbl>
              <c:idx val="11"/>
              <c:layout>
                <c:manualLayout>
                  <c:x val="-2.69459228044256E-2"/>
                  <c:y val="-4.7427391248225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76-43FE-97DF-DAE9058C625C}"/>
                </c:ext>
              </c:extLst>
            </c:dLbl>
            <c:dLbl>
              <c:idx val="13"/>
              <c:layout>
                <c:manualLayout>
                  <c:x val="-3.0588564489140199E-2"/>
                  <c:y val="4.3254019477073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276-43FE-97DF-DAE9058C62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IPI!$C$29:$U$30</c:f>
              <c:multiLvlStrCache>
                <c:ptCount val="19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IPI!$C$31:$U$31</c:f>
              <c:numCache>
                <c:formatCode>0.00</c:formatCode>
                <c:ptCount val="19"/>
                <c:pt idx="0">
                  <c:v>-0.85671205128354933</c:v>
                </c:pt>
                <c:pt idx="1">
                  <c:v>-2.035197881341118</c:v>
                </c:pt>
                <c:pt idx="2">
                  <c:v>-5.9637213763966148</c:v>
                </c:pt>
                <c:pt idx="3">
                  <c:v>-6.3804787795213409</c:v>
                </c:pt>
                <c:pt idx="4">
                  <c:v>-9.0020485176456457</c:v>
                </c:pt>
                <c:pt idx="5">
                  <c:v>-10.276833705458225</c:v>
                </c:pt>
                <c:pt idx="6">
                  <c:v>-9.1024040859277253</c:v>
                </c:pt>
                <c:pt idx="7">
                  <c:v>-7.2689872150142634</c:v>
                </c:pt>
                <c:pt idx="8">
                  <c:v>-11.289716055994583</c:v>
                </c:pt>
                <c:pt idx="9">
                  <c:v>-2.4543911160497691</c:v>
                </c:pt>
                <c:pt idx="10">
                  <c:v>-8.1037220007117252</c:v>
                </c:pt>
                <c:pt idx="11">
                  <c:v>-6.3464014616112117</c:v>
                </c:pt>
                <c:pt idx="12">
                  <c:v>-6.6784213830440642</c:v>
                </c:pt>
                <c:pt idx="13">
                  <c:v>-5.7210502566983639</c:v>
                </c:pt>
                <c:pt idx="14">
                  <c:v>-3.286180213463552</c:v>
                </c:pt>
                <c:pt idx="15">
                  <c:v>7.0449605579978662</c:v>
                </c:pt>
                <c:pt idx="16">
                  <c:v>-15.523661486858106</c:v>
                </c:pt>
                <c:pt idx="17">
                  <c:v>-22.23737186982984</c:v>
                </c:pt>
                <c:pt idx="18">
                  <c:v>-13.408162578111746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276-43FE-97DF-DAE9058C62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5395920"/>
        <c:axId val="344264416"/>
      </c:lineChart>
      <c:catAx>
        <c:axId val="34539592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44264416"/>
        <c:crosses val="max"/>
        <c:auto val="1"/>
        <c:lblAlgn val="ctr"/>
        <c:lblOffset val="100"/>
        <c:noMultiLvlLbl val="1"/>
      </c:catAx>
      <c:valAx>
        <c:axId val="34426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4539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400" b="1">
                <a:solidFill>
                  <a:schemeClr val="tx2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التغير السنوي في الرقم القياسي للإنتاج الصناعي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2552301255230099E-2"/>
          <c:y val="0.11990690817618301"/>
          <c:w val="0.94271538233453001"/>
          <c:h val="0.77279758431867096"/>
        </c:manualLayout>
      </c:layout>
      <c:lineChart>
        <c:grouping val="stacked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2.6688434222496199E-2"/>
                  <c:y val="2.5183622317051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81-4F36-98F6-3CDE26FBA37C}"/>
                </c:ext>
              </c:extLst>
            </c:dLbl>
            <c:dLbl>
              <c:idx val="1"/>
              <c:layout>
                <c:manualLayout>
                  <c:x val="-5.4502431945362098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81-4F36-98F6-3CDE26FBA37C}"/>
                </c:ext>
              </c:extLst>
            </c:dLbl>
            <c:dLbl>
              <c:idx val="2"/>
              <c:layout>
                <c:manualLayout>
                  <c:x val="-2.3211684507137901E-2"/>
                  <c:y val="2.238544205960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81-4F36-98F6-3CDE26FBA37C}"/>
                </c:ext>
              </c:extLst>
            </c:dLbl>
            <c:dLbl>
              <c:idx val="3"/>
              <c:layout>
                <c:manualLayout>
                  <c:x val="-4.58105576569664E-2"/>
                  <c:y val="-3.9174523604302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81-4F36-98F6-3CDE26FBA37C}"/>
                </c:ext>
              </c:extLst>
            </c:dLbl>
            <c:dLbl>
              <c:idx val="4"/>
              <c:layout>
                <c:manualLayout>
                  <c:x val="-1.62581850764216E-2"/>
                  <c:y val="1.6789081544701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81-4F36-98F6-3CDE26FBA37C}"/>
                </c:ext>
              </c:extLst>
            </c:dLbl>
            <c:dLbl>
              <c:idx val="5"/>
              <c:layout>
                <c:manualLayout>
                  <c:x val="-3.5867053471041799E-2"/>
                  <c:y val="2.5183622317051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81-4F36-98F6-3CDE26FBA37C}"/>
                </c:ext>
              </c:extLst>
            </c:dLbl>
            <c:dLbl>
              <c:idx val="6"/>
              <c:layout>
                <c:manualLayout>
                  <c:x val="-4.9287307372324597E-2"/>
                  <c:y val="1.9587261802151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81-4F36-98F6-3CDE26FBA37C}"/>
                </c:ext>
              </c:extLst>
            </c:dLbl>
            <c:dLbl>
              <c:idx val="7"/>
              <c:layout>
                <c:manualLayout>
                  <c:x val="-3.1903558795533499E-2"/>
                  <c:y val="-2.7981802574502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81-4F36-98F6-3CDE26FBA37C}"/>
                </c:ext>
              </c:extLst>
            </c:dLbl>
            <c:dLbl>
              <c:idx val="8"/>
              <c:layout>
                <c:manualLayout>
                  <c:x val="-3.5867053471041799E-2"/>
                  <c:y val="2.5183622317051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81-4F36-98F6-3CDE26FBA37C}"/>
                </c:ext>
              </c:extLst>
            </c:dLbl>
            <c:dLbl>
              <c:idx val="9"/>
              <c:layout>
                <c:manualLayout>
                  <c:x val="-3.1903558795533499E-2"/>
                  <c:y val="-3.9174523604302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CC-4400-A9F1-459A914BDAEB}"/>
                </c:ext>
              </c:extLst>
            </c:dLbl>
            <c:dLbl>
              <c:idx val="10"/>
              <c:layout>
                <c:manualLayout>
                  <c:x val="-3.1903558795533499E-2"/>
                  <c:y val="3.0779982831952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81-4F36-98F6-3CDE26FBA37C}"/>
                </c:ext>
              </c:extLst>
            </c:dLbl>
            <c:dLbl>
              <c:idx val="11"/>
              <c:layout>
                <c:manualLayout>
                  <c:x val="-3.2772746224372998E-2"/>
                  <c:y val="-3.3578163089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81-4F36-98F6-3CDE26FBA37C}"/>
                </c:ext>
              </c:extLst>
            </c:dLbl>
            <c:dLbl>
              <c:idx val="13"/>
              <c:layout>
                <c:manualLayout>
                  <c:x val="-3.1034371366693899E-2"/>
                  <c:y val="3.3578163089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C2-43E0-9F42-CA2E84403A30}"/>
                </c:ext>
              </c:extLst>
            </c:dLbl>
            <c:dLbl>
              <c:idx val="18"/>
              <c:layout>
                <c:manualLayout>
                  <c:x val="-2.1249231489835041E-2"/>
                  <c:y val="-2.65868976000406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34-41B8-9AFE-7011059679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'الرقم القياسي للإنتاج الصناعي'!$B$29:$T$30</c:f>
              <c:multiLvlStrCache>
                <c:ptCount val="19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الصناعي'!$B$31:$T$31</c:f>
              <c:numCache>
                <c:formatCode>0.00</c:formatCode>
                <c:ptCount val="19"/>
                <c:pt idx="0">
                  <c:v>-0.85671205128354933</c:v>
                </c:pt>
                <c:pt idx="1">
                  <c:v>-2.035197881341118</c:v>
                </c:pt>
                <c:pt idx="2">
                  <c:v>-5.9637213763966148</c:v>
                </c:pt>
                <c:pt idx="3">
                  <c:v>-6.3804787795213409</c:v>
                </c:pt>
                <c:pt idx="4">
                  <c:v>-9.0020485176456457</c:v>
                </c:pt>
                <c:pt idx="5">
                  <c:v>-10.276833705458225</c:v>
                </c:pt>
                <c:pt idx="6">
                  <c:v>-9.1024040859277253</c:v>
                </c:pt>
                <c:pt idx="7">
                  <c:v>-7.2689872150142634</c:v>
                </c:pt>
                <c:pt idx="8">
                  <c:v>-11.2897234375032</c:v>
                </c:pt>
                <c:pt idx="9">
                  <c:v>-2.4529491830355679</c:v>
                </c:pt>
                <c:pt idx="10">
                  <c:v>-8.1037220007117252</c:v>
                </c:pt>
                <c:pt idx="11">
                  <c:v>-6.3464014616112117</c:v>
                </c:pt>
                <c:pt idx="12">
                  <c:v>-6.6784213830440642</c:v>
                </c:pt>
                <c:pt idx="13">
                  <c:v>-5.7210502566983639</c:v>
                </c:pt>
                <c:pt idx="14">
                  <c:v>-3.286180213463552</c:v>
                </c:pt>
                <c:pt idx="15">
                  <c:v>7.0449605579978662</c:v>
                </c:pt>
                <c:pt idx="16">
                  <c:v>-15.523661486858106</c:v>
                </c:pt>
                <c:pt idx="17">
                  <c:v>-22.23737186982984</c:v>
                </c:pt>
                <c:pt idx="18">
                  <c:v>-13.408162578111746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1-4F36-98F6-3CDE26FBA3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4263632"/>
        <c:axId val="344264808"/>
      </c:lineChart>
      <c:catAx>
        <c:axId val="34426363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44264808"/>
        <c:crosses val="autoZero"/>
        <c:auto val="1"/>
        <c:lblAlgn val="ctr"/>
        <c:lblOffset val="100"/>
        <c:noMultiLvlLbl val="0"/>
      </c:catAx>
      <c:valAx>
        <c:axId val="3442648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44263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Non-oil Industrial Production </a:t>
            </a:r>
          </a:p>
          <a:p>
            <a:pPr>
              <a:defRPr/>
            </a:pPr>
            <a:r>
              <a:rPr lang="en-US"/>
              <a:t>Ju</a:t>
            </a:r>
            <a:r>
              <a:rPr lang="en-GB"/>
              <a:t>ly</a:t>
            </a:r>
            <a:r>
              <a:rPr lang="en-US"/>
              <a:t> 2020 (annual and monthly changes)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'Manufacturing production Graph'!$B$4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6-460C-AE88-582470F5F546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5FE-494C-B6E6-913C51F088B4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295-444F-943F-33463D020C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'Manufacturing production Graph'!$A$5:$A$18</c:f>
              <c:strCache>
                <c:ptCount val="14"/>
                <c:pt idx="0">
                  <c:v>Manufacture of electrical equipment</c:v>
                </c:pt>
                <c:pt idx="1">
                  <c:v>Manufacture of clothing</c:v>
                </c:pt>
                <c:pt idx="2">
                  <c:v>Manufacture of machinery and equipment n.e.c.</c:v>
                </c:pt>
                <c:pt idx="3">
                  <c:v>Manufacture of paper and paper products</c:v>
                </c:pt>
                <c:pt idx="4">
                  <c:v>Manufacture of rubber and plastics products</c:v>
                </c:pt>
                <c:pt idx="5">
                  <c:v>Manufacture of furniture</c:v>
                </c:pt>
                <c:pt idx="6">
                  <c:v>Manufacture of basic metals</c:v>
                </c:pt>
                <c:pt idx="7">
                  <c:v>Manufacturing production Index</c:v>
                </c:pt>
                <c:pt idx="8">
                  <c:v>Manufacture of coke and refined petroleum products</c:v>
                </c:pt>
                <c:pt idx="9">
                  <c:v>Manufacture of other non-metallic mineral products</c:v>
                </c:pt>
                <c:pt idx="10">
                  <c:v>Manufacture of fabricated metal products</c:v>
                </c:pt>
                <c:pt idx="11">
                  <c:v>Manufacture of chemicals and chemical products</c:v>
                </c:pt>
                <c:pt idx="12">
                  <c:v>Manufacture of food products</c:v>
                </c:pt>
                <c:pt idx="13">
                  <c:v>Manufacture of beverages</c:v>
                </c:pt>
              </c:strCache>
            </c:strRef>
          </c:cat>
          <c:val>
            <c:numRef>
              <c:f>'Manufacturing production Graph'!$B$5:$B$18</c:f>
              <c:numCache>
                <c:formatCode>0.0%</c:formatCode>
                <c:ptCount val="14"/>
                <c:pt idx="0">
                  <c:v>-9.7899999999999987E-2</c:v>
                </c:pt>
                <c:pt idx="1">
                  <c:v>5.8799999999999963E-2</c:v>
                </c:pt>
                <c:pt idx="2">
                  <c:v>5.9299999999999908E-2</c:v>
                </c:pt>
                <c:pt idx="3">
                  <c:v>-5.6400000000000006E-2</c:v>
                </c:pt>
                <c:pt idx="4">
                  <c:v>4.6499999999999986E-2</c:v>
                </c:pt>
                <c:pt idx="5">
                  <c:v>1.419999999999999E-2</c:v>
                </c:pt>
                <c:pt idx="6">
                  <c:v>2.9600000000000071E-2</c:v>
                </c:pt>
                <c:pt idx="7">
                  <c:v>3.176588453732259E-2</c:v>
                </c:pt>
                <c:pt idx="8">
                  <c:v>0.1069</c:v>
                </c:pt>
                <c:pt idx="9">
                  <c:v>6.6500000000000004E-2</c:v>
                </c:pt>
                <c:pt idx="10">
                  <c:v>2.6499999999999968E-2</c:v>
                </c:pt>
                <c:pt idx="11">
                  <c:v>-2.7000000000000357E-3</c:v>
                </c:pt>
                <c:pt idx="12">
                  <c:v>-9.7999999999999199E-3</c:v>
                </c:pt>
                <c:pt idx="13">
                  <c:v>6.8599999999999994E-2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46-460C-AE88-582470F5F546}"/>
            </c:ext>
          </c:extLst>
        </c:ser>
        <c:ser>
          <c:idx val="1"/>
          <c:order val="1"/>
          <c:tx>
            <c:strRef>
              <c:f>'Manufacturing production Graph'!$C$4</c:f>
              <c:strCache>
                <c:ptCount val="1"/>
                <c:pt idx="0">
                  <c:v>annual change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D46-460C-AE88-582470F5F546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5FE-494C-B6E6-913C51F088B4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95-444F-943F-33463D020C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'Manufacturing production Graph'!$A$5:$A$18</c:f>
              <c:strCache>
                <c:ptCount val="14"/>
                <c:pt idx="0">
                  <c:v>Manufacture of electrical equipment</c:v>
                </c:pt>
                <c:pt idx="1">
                  <c:v>Manufacture of clothing</c:v>
                </c:pt>
                <c:pt idx="2">
                  <c:v>Manufacture of machinery and equipment n.e.c.</c:v>
                </c:pt>
                <c:pt idx="3">
                  <c:v>Manufacture of paper and paper products</c:v>
                </c:pt>
                <c:pt idx="4">
                  <c:v>Manufacture of rubber and plastics products</c:v>
                </c:pt>
                <c:pt idx="5">
                  <c:v>Manufacture of furniture</c:v>
                </c:pt>
                <c:pt idx="6">
                  <c:v>Manufacture of basic metals</c:v>
                </c:pt>
                <c:pt idx="7">
                  <c:v>Manufacturing production Index</c:v>
                </c:pt>
                <c:pt idx="8">
                  <c:v>Manufacture of coke and refined petroleum products</c:v>
                </c:pt>
                <c:pt idx="9">
                  <c:v>Manufacture of other non-metallic mineral products</c:v>
                </c:pt>
                <c:pt idx="10">
                  <c:v>Manufacture of fabricated metal products</c:v>
                </c:pt>
                <c:pt idx="11">
                  <c:v>Manufacture of chemicals and chemical products</c:v>
                </c:pt>
                <c:pt idx="12">
                  <c:v>Manufacture of food products</c:v>
                </c:pt>
                <c:pt idx="13">
                  <c:v>Manufacture of beverages</c:v>
                </c:pt>
              </c:strCache>
            </c:strRef>
          </c:cat>
          <c:val>
            <c:numRef>
              <c:f>'Manufacturing production Graph'!$C$5:$C$18</c:f>
              <c:numCache>
                <c:formatCode>0.0%</c:formatCode>
                <c:ptCount val="14"/>
                <c:pt idx="0">
                  <c:v>-0.56967488449484149</c:v>
                </c:pt>
                <c:pt idx="1">
                  <c:v>-0.44613114016840971</c:v>
                </c:pt>
                <c:pt idx="2">
                  <c:v>-0.4272758556450631</c:v>
                </c:pt>
                <c:pt idx="3">
                  <c:v>-0.38581755680172525</c:v>
                </c:pt>
                <c:pt idx="4">
                  <c:v>-0.37848749294700013</c:v>
                </c:pt>
                <c:pt idx="5">
                  <c:v>-0.3773313365306582</c:v>
                </c:pt>
                <c:pt idx="6">
                  <c:v>-0.32166816316494329</c:v>
                </c:pt>
                <c:pt idx="7">
                  <c:v>-0.20527939632010889</c:v>
                </c:pt>
                <c:pt idx="8">
                  <c:v>-0.19297613038919548</c:v>
                </c:pt>
                <c:pt idx="9">
                  <c:v>-0.1716865286355973</c:v>
                </c:pt>
                <c:pt idx="10">
                  <c:v>-0.14152196152359853</c:v>
                </c:pt>
                <c:pt idx="11">
                  <c:v>-0.11601897008223128</c:v>
                </c:pt>
                <c:pt idx="12">
                  <c:v>-9.2201852529802397E-2</c:v>
                </c:pt>
                <c:pt idx="13">
                  <c:v>0.10889298109602885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46-460C-AE88-582470F5F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4262456"/>
        <c:axId val="344263240"/>
      </c:barChart>
      <c:catAx>
        <c:axId val="344262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44263240"/>
        <c:crosses val="autoZero"/>
        <c:auto val="1"/>
        <c:lblAlgn val="ctr"/>
        <c:lblOffset val="100"/>
        <c:noMultiLvlLbl val="0"/>
      </c:catAx>
      <c:valAx>
        <c:axId val="344263240"/>
        <c:scaling>
          <c:orientation val="minMax"/>
        </c:scaling>
        <c:delete val="0"/>
        <c:axPos val="b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4426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انتاج الصناعة التحويلية،</a:t>
            </a:r>
            <a:r>
              <a:rPr lang="ar-SA" baseline="0"/>
              <a:t> يوليو 2020</a:t>
            </a:r>
            <a:endParaRPr lang="en-US"/>
          </a:p>
          <a:p>
            <a:pPr>
              <a:defRPr/>
            </a:pPr>
            <a:r>
              <a:rPr lang="ar-SA"/>
              <a:t>( التغير الشهري والسنوي 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10593871170042"/>
          <c:y val="0.15869947275922699"/>
          <c:w val="0.75595763908194902"/>
          <c:h val="0.778788130394070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'انتاج الصناعة التحويلية Gra '!$B$4</c:f>
              <c:strCache>
                <c:ptCount val="1"/>
                <c:pt idx="0">
                  <c:v>التغير الشهري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B4-4096-9D94-3E6B820CB059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B4-4096-9D94-3E6B820CB059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1B4-4096-9D94-3E6B820CB0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'انتاج الصناعة التحويلية Gra '!$A$5:$A$18</c:f>
              <c:strCache>
                <c:ptCount val="14"/>
                <c:pt idx="0">
                  <c:v>صنع المعدات الكهربائية</c:v>
                </c:pt>
                <c:pt idx="1">
                  <c:v>صُنع الملبوسات</c:v>
                </c:pt>
                <c:pt idx="2">
                  <c:v>صناعة الآلات والمعدات الأخرى</c:v>
                </c:pt>
                <c:pt idx="3">
                  <c:v>صُنع الورق ومنتجات الورق</c:v>
                </c:pt>
                <c:pt idx="4">
                  <c:v>صنع منتجات المطاط واللدائن</c:v>
                </c:pt>
                <c:pt idx="5">
                  <c:v>صناعة الأثاث</c:v>
                </c:pt>
                <c:pt idx="6">
                  <c:v>صنع الفلزات القاعدية</c:v>
                </c:pt>
                <c:pt idx="7">
                  <c:v>الرقم القياسي للصناعة التحويلية</c:v>
                </c:pt>
                <c:pt idx="8">
                  <c:v>صنع فحم الكوك والمنتجات النفطية المكررة </c:v>
                </c:pt>
                <c:pt idx="9">
                  <c:v>صنع منتجات المعادن اللافلزية الأخرى</c:v>
                </c:pt>
                <c:pt idx="10">
                  <c:v>صنع منتجات المعادن المشكلة </c:v>
                </c:pt>
                <c:pt idx="11">
                  <c:v>صُنع المواد الكيميائية والمنتجات الكيميائية</c:v>
                </c:pt>
                <c:pt idx="12">
                  <c:v>صُنع المنتجات الغذائية</c:v>
                </c:pt>
                <c:pt idx="13">
                  <c:v>صُنع المشروبات</c:v>
                </c:pt>
              </c:strCache>
            </c:strRef>
          </c:cat>
          <c:val>
            <c:numRef>
              <c:f>'انتاج الصناعة التحويلية Gra '!$B$5:$B$18</c:f>
              <c:numCache>
                <c:formatCode>0.0%</c:formatCode>
                <c:ptCount val="14"/>
                <c:pt idx="0">
                  <c:v>-9.7899999999999987E-2</c:v>
                </c:pt>
                <c:pt idx="1">
                  <c:v>5.8799999999999963E-2</c:v>
                </c:pt>
                <c:pt idx="2">
                  <c:v>5.9299999999999908E-2</c:v>
                </c:pt>
                <c:pt idx="3">
                  <c:v>-5.6400000000000006E-2</c:v>
                </c:pt>
                <c:pt idx="4">
                  <c:v>4.6499999999999986E-2</c:v>
                </c:pt>
                <c:pt idx="5">
                  <c:v>1.419999999999999E-2</c:v>
                </c:pt>
                <c:pt idx="6">
                  <c:v>2.9600000000000071E-2</c:v>
                </c:pt>
                <c:pt idx="7">
                  <c:v>3.176588453732259E-2</c:v>
                </c:pt>
                <c:pt idx="8">
                  <c:v>0.1069</c:v>
                </c:pt>
                <c:pt idx="9">
                  <c:v>6.6500000000000004E-2</c:v>
                </c:pt>
                <c:pt idx="10">
                  <c:v>2.6499999999999968E-2</c:v>
                </c:pt>
                <c:pt idx="11">
                  <c:v>-2.7000000000000357E-3</c:v>
                </c:pt>
                <c:pt idx="12">
                  <c:v>-9.7999999999999199E-3</c:v>
                </c:pt>
                <c:pt idx="13">
                  <c:v>6.8599999999999994E-2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B4-4096-9D94-3E6B820CB059}"/>
            </c:ext>
          </c:extLst>
        </c:ser>
        <c:ser>
          <c:idx val="1"/>
          <c:order val="1"/>
          <c:tx>
            <c:strRef>
              <c:f>'انتاج الصناعة التحويلية Gra '!$C$4</c:f>
              <c:strCache>
                <c:ptCount val="1"/>
                <c:pt idx="0">
                  <c:v>التغير السنوي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1B4-4096-9D94-3E6B820CB059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1B4-4096-9D94-3E6B820CB059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1B4-4096-9D94-3E6B820CB0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'انتاج الصناعة التحويلية Gra '!$A$5:$A$18</c:f>
              <c:strCache>
                <c:ptCount val="14"/>
                <c:pt idx="0">
                  <c:v>صنع المعدات الكهربائية</c:v>
                </c:pt>
                <c:pt idx="1">
                  <c:v>صُنع الملبوسات</c:v>
                </c:pt>
                <c:pt idx="2">
                  <c:v>صناعة الآلات والمعدات الأخرى</c:v>
                </c:pt>
                <c:pt idx="3">
                  <c:v>صُنع الورق ومنتجات الورق</c:v>
                </c:pt>
                <c:pt idx="4">
                  <c:v>صنع منتجات المطاط واللدائن</c:v>
                </c:pt>
                <c:pt idx="5">
                  <c:v>صناعة الأثاث</c:v>
                </c:pt>
                <c:pt idx="6">
                  <c:v>صنع الفلزات القاعدية</c:v>
                </c:pt>
                <c:pt idx="7">
                  <c:v>الرقم القياسي للصناعة التحويلية</c:v>
                </c:pt>
                <c:pt idx="8">
                  <c:v>صنع فحم الكوك والمنتجات النفطية المكررة </c:v>
                </c:pt>
                <c:pt idx="9">
                  <c:v>صنع منتجات المعادن اللافلزية الأخرى</c:v>
                </c:pt>
                <c:pt idx="10">
                  <c:v>صنع منتجات المعادن المشكلة </c:v>
                </c:pt>
                <c:pt idx="11">
                  <c:v>صُنع المواد الكيميائية والمنتجات الكيميائية</c:v>
                </c:pt>
                <c:pt idx="12">
                  <c:v>صُنع المنتجات الغذائية</c:v>
                </c:pt>
                <c:pt idx="13">
                  <c:v>صُنع المشروبات</c:v>
                </c:pt>
              </c:strCache>
            </c:strRef>
          </c:cat>
          <c:val>
            <c:numRef>
              <c:f>'انتاج الصناعة التحويلية Gra '!$C$5:$C$18</c:f>
              <c:numCache>
                <c:formatCode>0.0%</c:formatCode>
                <c:ptCount val="14"/>
                <c:pt idx="0">
                  <c:v>-0.56967488449484149</c:v>
                </c:pt>
                <c:pt idx="1">
                  <c:v>-0.44613114016840971</c:v>
                </c:pt>
                <c:pt idx="2">
                  <c:v>-0.4272758556450631</c:v>
                </c:pt>
                <c:pt idx="3">
                  <c:v>-0.38581755680172525</c:v>
                </c:pt>
                <c:pt idx="4">
                  <c:v>-0.37848749294700013</c:v>
                </c:pt>
                <c:pt idx="5">
                  <c:v>-0.3773313365306582</c:v>
                </c:pt>
                <c:pt idx="6">
                  <c:v>-0.32166816316494329</c:v>
                </c:pt>
                <c:pt idx="7">
                  <c:v>-0.20527939632010889</c:v>
                </c:pt>
                <c:pt idx="8">
                  <c:v>-0.19297613038919548</c:v>
                </c:pt>
                <c:pt idx="9">
                  <c:v>-0.1716865286355973</c:v>
                </c:pt>
                <c:pt idx="10">
                  <c:v>-0.14152196152359853</c:v>
                </c:pt>
                <c:pt idx="11">
                  <c:v>-0.11601897008223128</c:v>
                </c:pt>
                <c:pt idx="12">
                  <c:v>-9.2201852529802397E-2</c:v>
                </c:pt>
                <c:pt idx="13">
                  <c:v>0.10889298109602885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1B4-4096-9D94-3E6B820CB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4265200"/>
        <c:axId val="344262064"/>
      </c:barChart>
      <c:catAx>
        <c:axId val="344265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44262064"/>
        <c:crosses val="autoZero"/>
        <c:auto val="1"/>
        <c:lblAlgn val="ctr"/>
        <c:lblOffset val="100"/>
        <c:noMultiLvlLbl val="0"/>
      </c:catAx>
      <c:valAx>
        <c:axId val="344262064"/>
        <c:scaling>
          <c:orientation val="minMax"/>
        </c:scaling>
        <c:delete val="0"/>
        <c:axPos val="b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4426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9524</xdr:rowOff>
    </xdr:from>
    <xdr:to>
      <xdr:col>15</xdr:col>
      <xdr:colOff>23091</xdr:colOff>
      <xdr:row>54</xdr:row>
      <xdr:rowOff>9524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1AAA3DD8-16CB-4416-BCA8-42824B26A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14286</xdr:rowOff>
    </xdr:from>
    <xdr:to>
      <xdr:col>16</xdr:col>
      <xdr:colOff>541867</xdr:colOff>
      <xdr:row>59</xdr:row>
      <xdr:rowOff>28575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726728</xdr:colOff>
      <xdr:row>0</xdr:row>
      <xdr:rowOff>190501</xdr:rowOff>
    </xdr:from>
    <xdr:to>
      <xdr:col>14</xdr:col>
      <xdr:colOff>91335</xdr:colOff>
      <xdr:row>20</xdr:row>
      <xdr:rowOff>129541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5C2456-4990-48D6-B57F-E216EC90B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16</xdr:col>
      <xdr:colOff>263767</xdr:colOff>
      <xdr:row>22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40CDFF-5EE7-4AFC-B362-8E9322DF5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"/>
  <sheetViews>
    <sheetView zoomScale="71" zoomScaleNormal="71" workbookViewId="0">
      <pane xSplit="1" topLeftCell="H1" activePane="topRight" state="frozen"/>
      <selection pane="topRight" activeCell="AF12" sqref="AF12"/>
    </sheetView>
  </sheetViews>
  <sheetFormatPr defaultColWidth="8.8984375" defaultRowHeight="13.8" x14ac:dyDescent="0.25"/>
  <cols>
    <col min="1" max="1" width="23.3984375" bestFit="1" customWidth="1"/>
    <col min="2" max="31" width="11.3984375" customWidth="1"/>
  </cols>
  <sheetData>
    <row r="1" spans="1:32" ht="50.25" customHeight="1" thickBot="1" x14ac:dyDescent="0.3">
      <c r="B1" s="124" t="s">
        <v>39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</row>
    <row r="2" spans="1:32" ht="42.9" customHeight="1" thickBot="1" x14ac:dyDescent="0.3">
      <c r="A2" s="130" t="s">
        <v>15</v>
      </c>
      <c r="B2" s="138">
        <v>2018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  <c r="N2" s="138">
        <v>2019</v>
      </c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40"/>
      <c r="Z2" s="138">
        <v>2020</v>
      </c>
      <c r="AA2" s="139"/>
      <c r="AB2" s="139"/>
      <c r="AC2" s="139"/>
      <c r="AD2" s="139"/>
      <c r="AE2" s="139"/>
      <c r="AF2" s="140"/>
    </row>
    <row r="3" spans="1:32" ht="20.100000000000001" customHeight="1" x14ac:dyDescent="0.25">
      <c r="A3" s="131"/>
      <c r="B3" s="62" t="s">
        <v>0</v>
      </c>
      <c r="C3" s="63" t="s">
        <v>1</v>
      </c>
      <c r="D3" s="64" t="s">
        <v>2</v>
      </c>
      <c r="E3" s="62" t="s">
        <v>3</v>
      </c>
      <c r="F3" s="63" t="s">
        <v>4</v>
      </c>
      <c r="G3" s="64" t="s">
        <v>5</v>
      </c>
      <c r="H3" s="62" t="s">
        <v>6</v>
      </c>
      <c r="I3" s="63" t="s">
        <v>7</v>
      </c>
      <c r="J3" s="64" t="s">
        <v>8</v>
      </c>
      <c r="K3" s="62" t="s">
        <v>9</v>
      </c>
      <c r="L3" s="63" t="s">
        <v>10</v>
      </c>
      <c r="M3" s="64" t="s">
        <v>11</v>
      </c>
      <c r="N3" s="62" t="s">
        <v>0</v>
      </c>
      <c r="O3" s="63" t="s">
        <v>1</v>
      </c>
      <c r="P3" s="64" t="s">
        <v>2</v>
      </c>
      <c r="Q3" s="62" t="s">
        <v>3</v>
      </c>
      <c r="R3" s="63" t="s">
        <v>4</v>
      </c>
      <c r="S3" s="64" t="s">
        <v>5</v>
      </c>
      <c r="T3" s="62" t="s">
        <v>6</v>
      </c>
      <c r="U3" s="63" t="s">
        <v>7</v>
      </c>
      <c r="V3" s="64" t="s">
        <v>8</v>
      </c>
      <c r="W3" s="62" t="s">
        <v>9</v>
      </c>
      <c r="X3" s="63" t="s">
        <v>10</v>
      </c>
      <c r="Y3" s="64" t="s">
        <v>11</v>
      </c>
      <c r="Z3" s="103" t="s">
        <v>0</v>
      </c>
      <c r="AA3" s="104" t="s">
        <v>1</v>
      </c>
      <c r="AB3" s="105" t="s">
        <v>2</v>
      </c>
      <c r="AC3" s="103" t="s">
        <v>3</v>
      </c>
      <c r="AD3" s="104" t="s">
        <v>4</v>
      </c>
      <c r="AE3" s="105" t="s">
        <v>5</v>
      </c>
      <c r="AF3" s="105" t="s">
        <v>6</v>
      </c>
    </row>
    <row r="4" spans="1:32" ht="20.100000000000001" customHeight="1" thickBot="1" x14ac:dyDescent="0.3">
      <c r="A4" s="132"/>
      <c r="B4" s="40">
        <f t="shared" ref="B4:AA4" si="0">(B11*$G22+B12*$G23+B13*$G$24)/100</f>
        <v>131.55412000000001</v>
      </c>
      <c r="C4" s="41">
        <f t="shared" si="0"/>
        <v>131.97782999999998</v>
      </c>
      <c r="D4" s="42">
        <f t="shared" si="0"/>
        <v>133.54145</v>
      </c>
      <c r="E4" s="40">
        <f t="shared" si="0"/>
        <v>134.94771</v>
      </c>
      <c r="F4" s="41">
        <f t="shared" si="0"/>
        <v>137.54336000000001</v>
      </c>
      <c r="G4" s="42">
        <f t="shared" si="0"/>
        <v>141.10854</v>
      </c>
      <c r="H4" s="40">
        <f t="shared" si="0"/>
        <v>137.87028000000001</v>
      </c>
      <c r="I4" s="41">
        <f t="shared" si="0"/>
        <v>137.30950000000001</v>
      </c>
      <c r="J4" s="42">
        <f t="shared" si="0"/>
        <v>137.02364</v>
      </c>
      <c r="K4" s="40">
        <f t="shared" si="0"/>
        <v>134.00032999999999</v>
      </c>
      <c r="L4" s="41">
        <f t="shared" si="0"/>
        <v>136.14855</v>
      </c>
      <c r="M4" s="42">
        <f t="shared" si="0"/>
        <v>130.14131</v>
      </c>
      <c r="N4" s="40">
        <f t="shared" si="0"/>
        <v>130.42707999999999</v>
      </c>
      <c r="O4" s="41">
        <f t="shared" si="0"/>
        <v>129.29182</v>
      </c>
      <c r="P4" s="42">
        <f t="shared" si="0"/>
        <v>125.57741</v>
      </c>
      <c r="Q4" s="40">
        <f t="shared" si="0"/>
        <v>126.3374</v>
      </c>
      <c r="R4" s="41">
        <f t="shared" si="0"/>
        <v>125.16163999999999</v>
      </c>
      <c r="S4" s="42">
        <f t="shared" si="0"/>
        <v>126.60705</v>
      </c>
      <c r="T4" s="40">
        <f t="shared" si="0"/>
        <v>125.32077000000001</v>
      </c>
      <c r="U4" s="41">
        <f t="shared" si="0"/>
        <v>127.32849</v>
      </c>
      <c r="V4" s="42">
        <f t="shared" si="0"/>
        <v>121.55406011441178</v>
      </c>
      <c r="W4" s="40">
        <f t="shared" si="0"/>
        <v>130.71143780500262</v>
      </c>
      <c r="X4" s="41">
        <f t="shared" si="0"/>
        <v>125.11545</v>
      </c>
      <c r="Y4" s="42">
        <f t="shared" si="0"/>
        <v>121.88202000000003</v>
      </c>
      <c r="Z4" s="40">
        <f t="shared" si="0"/>
        <v>121.71661</v>
      </c>
      <c r="AA4" s="41">
        <f t="shared" si="0"/>
        <v>121.89497000000001</v>
      </c>
      <c r="AB4" s="42">
        <f>AB11*G22/100+AB12*G23/100+AB13*G24/100</f>
        <v>121.45071</v>
      </c>
      <c r="AC4" s="40">
        <f>(AC11*$G22+AC12*$G23+AC13*$G$24)/100</f>
        <v>135.23782</v>
      </c>
      <c r="AD4" s="41">
        <f>(AD11*$G22+AD12*$G23+AD13*$G$24)/100</f>
        <v>105.731970695</v>
      </c>
      <c r="AE4" s="42">
        <f>(AE11*$G22+AE12*$G23+AE13*$G$24)/100</f>
        <v>98.4529694780786</v>
      </c>
      <c r="AF4" s="42">
        <f>(AF11*$G22+AF12*$G23+AF13*$G$24)/100</f>
        <v>108.51755741425852</v>
      </c>
    </row>
    <row r="5" spans="1:32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32" ht="17.25" customHeight="1" x14ac:dyDescent="0.2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32" ht="14.25" customHeight="1" x14ac:dyDescent="0.25"/>
    <row r="8" spans="1:32" ht="42.9" customHeight="1" thickBot="1" x14ac:dyDescent="0.3">
      <c r="A8" s="128" t="s">
        <v>40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</row>
    <row r="9" spans="1:32" ht="20.100000000000001" customHeight="1" thickBot="1" x14ac:dyDescent="0.3">
      <c r="A9" s="133"/>
      <c r="B9" s="135">
        <v>2018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7"/>
      <c r="N9" s="135">
        <v>2019</v>
      </c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7"/>
      <c r="Z9" s="135">
        <v>2020</v>
      </c>
      <c r="AA9" s="136"/>
      <c r="AB9" s="136"/>
      <c r="AC9" s="136"/>
      <c r="AD9" s="136"/>
      <c r="AE9" s="136"/>
      <c r="AF9" s="137"/>
    </row>
    <row r="10" spans="1:32" ht="20.100000000000001" customHeight="1" thickBot="1" x14ac:dyDescent="0.3">
      <c r="A10" s="134"/>
      <c r="B10" s="10" t="s">
        <v>0</v>
      </c>
      <c r="C10" s="10" t="s">
        <v>1</v>
      </c>
      <c r="D10" s="11" t="s">
        <v>2</v>
      </c>
      <c r="E10" s="10" t="s">
        <v>3</v>
      </c>
      <c r="F10" s="10" t="s">
        <v>4</v>
      </c>
      <c r="G10" s="11" t="s">
        <v>5</v>
      </c>
      <c r="H10" s="10" t="s">
        <v>6</v>
      </c>
      <c r="I10" s="10" t="s">
        <v>7</v>
      </c>
      <c r="J10" s="11" t="s">
        <v>8</v>
      </c>
      <c r="K10" s="10" t="s">
        <v>9</v>
      </c>
      <c r="L10" s="10" t="s">
        <v>10</v>
      </c>
      <c r="M10" s="11" t="s">
        <v>11</v>
      </c>
      <c r="N10" s="9" t="s">
        <v>0</v>
      </c>
      <c r="O10" s="10" t="s">
        <v>1</v>
      </c>
      <c r="P10" s="11" t="s">
        <v>2</v>
      </c>
      <c r="Q10" s="10" t="s">
        <v>3</v>
      </c>
      <c r="R10" s="10" t="s">
        <v>4</v>
      </c>
      <c r="S10" s="11" t="s">
        <v>5</v>
      </c>
      <c r="T10" s="10" t="s">
        <v>6</v>
      </c>
      <c r="U10" s="10" t="s">
        <v>7</v>
      </c>
      <c r="V10" s="11" t="s">
        <v>8</v>
      </c>
      <c r="W10" s="10" t="s">
        <v>9</v>
      </c>
      <c r="X10" s="10" t="s">
        <v>10</v>
      </c>
      <c r="Y10" s="11" t="s">
        <v>11</v>
      </c>
      <c r="Z10" s="84" t="s">
        <v>0</v>
      </c>
      <c r="AA10" s="84" t="s">
        <v>1</v>
      </c>
      <c r="AB10" s="83" t="s">
        <v>2</v>
      </c>
      <c r="AC10" s="84" t="s">
        <v>3</v>
      </c>
      <c r="AD10" s="84" t="s">
        <v>4</v>
      </c>
      <c r="AE10" s="83" t="s">
        <v>5</v>
      </c>
      <c r="AF10" s="106" t="s">
        <v>6</v>
      </c>
    </row>
    <row r="11" spans="1:32" ht="20.100000000000001" customHeight="1" x14ac:dyDescent="0.25">
      <c r="A11" s="56" t="s">
        <v>12</v>
      </c>
      <c r="B11" s="20">
        <v>122.27</v>
      </c>
      <c r="C11" s="20">
        <v>121.68</v>
      </c>
      <c r="D11" s="21">
        <v>121.34</v>
      </c>
      <c r="E11" s="20">
        <v>120.86</v>
      </c>
      <c r="F11" s="20">
        <v>122.84</v>
      </c>
      <c r="G11" s="21">
        <v>128.58000000000001</v>
      </c>
      <c r="H11" s="20">
        <v>126</v>
      </c>
      <c r="I11" s="20">
        <v>127.52</v>
      </c>
      <c r="J11" s="21">
        <v>128.62</v>
      </c>
      <c r="K11" s="20">
        <v>130.34</v>
      </c>
      <c r="L11" s="20">
        <v>135.86000000000001</v>
      </c>
      <c r="M11" s="21">
        <v>130.35</v>
      </c>
      <c r="N11" s="20">
        <v>125.45</v>
      </c>
      <c r="O11" s="20">
        <v>124.14</v>
      </c>
      <c r="P11" s="21">
        <v>119.87</v>
      </c>
      <c r="Q11" s="20">
        <v>120.11</v>
      </c>
      <c r="R11" s="20">
        <v>118.43</v>
      </c>
      <c r="S11" s="21">
        <v>119.81</v>
      </c>
      <c r="T11" s="20">
        <v>117.33</v>
      </c>
      <c r="U11" s="20">
        <v>119.89</v>
      </c>
      <c r="V11" s="21">
        <v>111.81</v>
      </c>
      <c r="W11" s="20">
        <v>126.18751148216947</v>
      </c>
      <c r="X11" s="20">
        <v>121.13</v>
      </c>
      <c r="Y11" s="21">
        <v>117.67</v>
      </c>
      <c r="Z11" s="50">
        <v>119.34</v>
      </c>
      <c r="AA11" s="20">
        <v>119.94</v>
      </c>
      <c r="AB11" s="22">
        <v>119.36</v>
      </c>
      <c r="AC11" s="50">
        <v>147.16999999999999</v>
      </c>
      <c r="AD11" s="20">
        <v>104.240511</v>
      </c>
      <c r="AE11" s="22">
        <v>91.98</v>
      </c>
      <c r="AF11" s="101">
        <v>104.21</v>
      </c>
    </row>
    <row r="12" spans="1:32" ht="20.100000000000001" customHeight="1" x14ac:dyDescent="0.25">
      <c r="A12" s="57" t="s">
        <v>13</v>
      </c>
      <c r="B12" s="23">
        <v>171.27</v>
      </c>
      <c r="C12" s="23">
        <v>173.65</v>
      </c>
      <c r="D12" s="24">
        <v>179.1</v>
      </c>
      <c r="E12" s="23">
        <v>183.92</v>
      </c>
      <c r="F12" s="23">
        <v>185.71</v>
      </c>
      <c r="G12" s="24">
        <v>180.98</v>
      </c>
      <c r="H12" s="23">
        <v>176.46</v>
      </c>
      <c r="I12" s="23">
        <v>170.01</v>
      </c>
      <c r="J12" s="24">
        <v>165.64</v>
      </c>
      <c r="K12" s="23">
        <v>150.88999999999999</v>
      </c>
      <c r="L12" s="23">
        <v>144.85</v>
      </c>
      <c r="M12" s="24">
        <v>138.79</v>
      </c>
      <c r="N12" s="23">
        <v>155.97999999999999</v>
      </c>
      <c r="O12" s="23">
        <v>153.87</v>
      </c>
      <c r="P12" s="24">
        <v>148.97999999999999</v>
      </c>
      <c r="Q12" s="23">
        <v>148.54</v>
      </c>
      <c r="R12" s="23">
        <v>145.76</v>
      </c>
      <c r="S12" s="24">
        <v>146.05000000000001</v>
      </c>
      <c r="T12" s="23">
        <v>148.68</v>
      </c>
      <c r="U12" s="23">
        <v>149.22999999999999</v>
      </c>
      <c r="V12" s="24">
        <v>150.41999999999999</v>
      </c>
      <c r="W12" s="23">
        <v>147.61000000000001</v>
      </c>
      <c r="X12" s="23">
        <v>142.69</v>
      </c>
      <c r="Y12" s="24">
        <v>139.99</v>
      </c>
      <c r="Z12" s="51">
        <v>136.15</v>
      </c>
      <c r="AA12" s="23">
        <v>134.33000000000001</v>
      </c>
      <c r="AB12" s="25">
        <v>131.91</v>
      </c>
      <c r="AC12" s="51">
        <v>100.84</v>
      </c>
      <c r="AD12" s="23">
        <v>107.99</v>
      </c>
      <c r="AE12" s="24">
        <v>114.52119238087872</v>
      </c>
      <c r="AF12" s="101">
        <v>118.15905935512622</v>
      </c>
    </row>
    <row r="13" spans="1:32" ht="20.100000000000001" customHeight="1" thickBot="1" x14ac:dyDescent="0.3">
      <c r="A13" s="58" t="s">
        <v>14</v>
      </c>
      <c r="B13" s="26">
        <v>60.55</v>
      </c>
      <c r="C13" s="26">
        <v>71.77</v>
      </c>
      <c r="D13" s="27">
        <v>91.95</v>
      </c>
      <c r="E13" s="26">
        <v>115.21</v>
      </c>
      <c r="F13" s="26">
        <v>139.9</v>
      </c>
      <c r="G13" s="27">
        <v>152.24</v>
      </c>
      <c r="H13" s="26">
        <v>142.08000000000001</v>
      </c>
      <c r="I13" s="26">
        <v>133.96</v>
      </c>
      <c r="J13" s="27">
        <v>129.9</v>
      </c>
      <c r="K13" s="26">
        <v>96.41</v>
      </c>
      <c r="L13" s="26">
        <v>75.75</v>
      </c>
      <c r="M13" s="27">
        <v>57.38</v>
      </c>
      <c r="N13" s="26">
        <v>59.15</v>
      </c>
      <c r="O13" s="26">
        <v>70.099999999999994</v>
      </c>
      <c r="P13" s="27">
        <v>89.82</v>
      </c>
      <c r="Q13" s="26">
        <v>113.29</v>
      </c>
      <c r="R13" s="26">
        <v>137.57</v>
      </c>
      <c r="S13" s="27">
        <v>149.69999999999999</v>
      </c>
      <c r="T13" s="26">
        <v>148.56</v>
      </c>
      <c r="U13" s="26">
        <v>147.74</v>
      </c>
      <c r="V13" s="27">
        <v>146.92034877282043</v>
      </c>
      <c r="W13" s="26">
        <v>115.2373017512532</v>
      </c>
      <c r="X13" s="26">
        <v>90.54</v>
      </c>
      <c r="Y13" s="27">
        <v>88.97</v>
      </c>
      <c r="Z13" s="52">
        <v>70.290000000000006</v>
      </c>
      <c r="AA13" s="26">
        <v>75.209999999999994</v>
      </c>
      <c r="AB13" s="28">
        <v>93.65</v>
      </c>
      <c r="AC13" s="52">
        <v>96.77</v>
      </c>
      <c r="AD13" s="26">
        <v>126.45</v>
      </c>
      <c r="AE13" s="28">
        <v>139.52000000000001</v>
      </c>
      <c r="AF13" s="102">
        <v>144.04</v>
      </c>
    </row>
    <row r="17" spans="2:25" ht="14.4" thickBot="1" x14ac:dyDescent="0.3"/>
    <row r="18" spans="2:25" ht="21.9" customHeight="1" thickBot="1" x14ac:dyDescent="0.3">
      <c r="B18" s="144" t="s">
        <v>114</v>
      </c>
      <c r="C18" s="145"/>
      <c r="D18" s="145"/>
      <c r="E18" s="145"/>
      <c r="F18" s="145"/>
      <c r="G18" s="146"/>
    </row>
    <row r="19" spans="2:25" ht="21.9" customHeight="1" x14ac:dyDescent="0.25">
      <c r="B19" s="147" t="s">
        <v>35</v>
      </c>
      <c r="C19" s="148"/>
      <c r="D19" s="149"/>
      <c r="E19" s="153" t="s">
        <v>115</v>
      </c>
      <c r="F19" s="154"/>
      <c r="G19" s="155"/>
    </row>
    <row r="20" spans="2:25" ht="21.9" customHeight="1" thickBot="1" x14ac:dyDescent="0.3">
      <c r="B20" s="150"/>
      <c r="C20" s="151"/>
      <c r="D20" s="152"/>
      <c r="E20" s="59">
        <v>43648</v>
      </c>
      <c r="F20" s="60">
        <v>43984</v>
      </c>
      <c r="G20" s="61" t="s">
        <v>16</v>
      </c>
      <c r="I20" s="2"/>
      <c r="J20" s="2"/>
      <c r="K20" s="2"/>
      <c r="U20" s="14"/>
      <c r="V20" s="14"/>
      <c r="W20" s="15"/>
      <c r="X20" s="16"/>
      <c r="Y20" s="17"/>
    </row>
    <row r="21" spans="2:25" ht="21.9" customHeight="1" x14ac:dyDescent="0.25">
      <c r="B21" s="156" t="s">
        <v>15</v>
      </c>
      <c r="C21" s="157"/>
      <c r="D21" s="157"/>
      <c r="E21" s="113">
        <f>(AF4-T4)/T4</f>
        <v>-0.13408162578111746</v>
      </c>
      <c r="F21" s="112">
        <f>(AF4-AE4)/AE4</f>
        <v>0.10222736794567569</v>
      </c>
      <c r="G21" s="107">
        <v>100</v>
      </c>
      <c r="I21" s="2"/>
      <c r="J21" s="6"/>
      <c r="K21" s="2"/>
      <c r="M21" s="2"/>
      <c r="N21" s="2"/>
      <c r="O21" s="2"/>
      <c r="U21" s="14"/>
      <c r="V21" s="14"/>
      <c r="W21" s="15"/>
      <c r="X21" s="16"/>
      <c r="Y21" s="17"/>
    </row>
    <row r="22" spans="2:25" ht="21.9" customHeight="1" x14ac:dyDescent="0.25">
      <c r="B22" s="158" t="s">
        <v>12</v>
      </c>
      <c r="C22" s="159"/>
      <c r="D22" s="159"/>
      <c r="E22" s="110">
        <f>(AF11-T11)/T11</f>
        <v>-0.1118213585613228</v>
      </c>
      <c r="F22" s="111">
        <f>(AF11-AE11)/AE11</f>
        <v>0.13296368775820819</v>
      </c>
      <c r="G22" s="108">
        <v>74.5</v>
      </c>
      <c r="I22" s="13"/>
      <c r="J22" s="6"/>
      <c r="K22" s="2"/>
      <c r="M22" s="2"/>
      <c r="N22" s="2"/>
      <c r="O22" s="2"/>
      <c r="U22" s="14"/>
      <c r="V22" s="14"/>
      <c r="W22" s="15"/>
      <c r="X22" s="16"/>
      <c r="Y22" s="17"/>
    </row>
    <row r="23" spans="2:25" ht="21.9" customHeight="1" x14ac:dyDescent="0.25">
      <c r="B23" s="158" t="s">
        <v>13</v>
      </c>
      <c r="C23" s="159"/>
      <c r="D23" s="159"/>
      <c r="E23" s="110">
        <f t="shared" ref="E23:E24" si="1">(AF12-T12)/T12</f>
        <v>-0.20527939632010889</v>
      </c>
      <c r="F23" s="111">
        <f t="shared" ref="F23:F24" si="2">(AF12-AE12)/AE12</f>
        <v>3.176588453732259E-2</v>
      </c>
      <c r="G23" s="108">
        <v>22.6</v>
      </c>
      <c r="I23" s="13"/>
      <c r="J23" s="6"/>
      <c r="K23" s="2"/>
      <c r="M23" s="2"/>
      <c r="N23" s="2"/>
      <c r="O23" s="2"/>
      <c r="U23" s="14"/>
      <c r="V23" s="14"/>
      <c r="W23" s="18"/>
      <c r="X23" s="18"/>
      <c r="Y23" s="17"/>
    </row>
    <row r="24" spans="2:25" ht="21.9" customHeight="1" thickBot="1" x14ac:dyDescent="0.3">
      <c r="B24" s="142" t="s">
        <v>14</v>
      </c>
      <c r="C24" s="143"/>
      <c r="D24" s="143"/>
      <c r="E24" s="114">
        <f t="shared" si="1"/>
        <v>-3.0425417339795438E-2</v>
      </c>
      <c r="F24" s="115">
        <f t="shared" si="2"/>
        <v>3.2396788990825556E-2</v>
      </c>
      <c r="G24" s="109">
        <v>2.9</v>
      </c>
      <c r="I24" s="13"/>
      <c r="J24" s="6"/>
      <c r="K24" s="2"/>
      <c r="M24" s="2"/>
      <c r="N24" s="2"/>
      <c r="O24" s="2"/>
    </row>
    <row r="25" spans="2:25" x14ac:dyDescent="0.25">
      <c r="B25" s="4"/>
      <c r="C25" s="4"/>
      <c r="D25" s="7"/>
      <c r="E25" s="8"/>
      <c r="F25" s="116"/>
      <c r="H25" s="2"/>
      <c r="I25" s="2"/>
      <c r="J25" s="2"/>
      <c r="L25" s="2"/>
      <c r="M25" s="2"/>
      <c r="N25" s="2"/>
    </row>
    <row r="26" spans="2:25" x14ac:dyDescent="0.25">
      <c r="B26" s="4"/>
      <c r="C26" s="4"/>
      <c r="D26" s="7"/>
      <c r="E26" s="8"/>
      <c r="F26" s="12"/>
      <c r="H26" s="2"/>
      <c r="I26" s="2"/>
      <c r="J26" s="2"/>
      <c r="L26" s="2"/>
      <c r="M26" s="2"/>
      <c r="N26" s="2"/>
    </row>
    <row r="28" spans="2:25" ht="36" customHeight="1" x14ac:dyDescent="0.25">
      <c r="B28" s="124" t="s">
        <v>42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</row>
    <row r="29" spans="2:25" ht="29.25" customHeight="1" x14ac:dyDescent="0.25">
      <c r="B29" s="141" t="s">
        <v>41</v>
      </c>
      <c r="C29" s="141">
        <v>2019</v>
      </c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25">
        <v>2020</v>
      </c>
      <c r="P29" s="126"/>
      <c r="Q29" s="126"/>
      <c r="R29" s="126"/>
      <c r="S29" s="126"/>
      <c r="T29" s="126"/>
      <c r="U29" s="127"/>
    </row>
    <row r="30" spans="2:25" ht="33.75" customHeight="1" x14ac:dyDescent="0.25">
      <c r="B30" s="141"/>
      <c r="C30" s="89" t="s">
        <v>45</v>
      </c>
      <c r="D30" s="89" t="s">
        <v>46</v>
      </c>
      <c r="E30" s="89" t="s">
        <v>47</v>
      </c>
      <c r="F30" s="89" t="s">
        <v>48</v>
      </c>
      <c r="G30" s="89" t="s">
        <v>49</v>
      </c>
      <c r="H30" s="89" t="s">
        <v>50</v>
      </c>
      <c r="I30" s="89" t="s">
        <v>51</v>
      </c>
      <c r="J30" s="89" t="s">
        <v>52</v>
      </c>
      <c r="K30" s="89" t="s">
        <v>53</v>
      </c>
      <c r="L30" s="89" t="s">
        <v>54</v>
      </c>
      <c r="M30" s="89" t="s">
        <v>55</v>
      </c>
      <c r="N30" s="89" t="s">
        <v>56</v>
      </c>
      <c r="O30" s="89" t="s">
        <v>45</v>
      </c>
      <c r="P30" s="89" t="s">
        <v>46</v>
      </c>
      <c r="Q30" s="89" t="s">
        <v>47</v>
      </c>
      <c r="R30" s="89" t="s">
        <v>48</v>
      </c>
      <c r="S30" s="89" t="s">
        <v>49</v>
      </c>
      <c r="T30" s="89" t="s">
        <v>5</v>
      </c>
      <c r="U30" s="89" t="s">
        <v>6</v>
      </c>
    </row>
    <row r="31" spans="2:25" ht="21" customHeight="1" x14ac:dyDescent="0.25">
      <c r="B31" s="141"/>
      <c r="C31" s="90">
        <f t="shared" ref="C31:U31" si="3">(N4-B4)/B4*100</f>
        <v>-0.85671205128354933</v>
      </c>
      <c r="D31" s="90">
        <f t="shared" si="3"/>
        <v>-2.035197881341118</v>
      </c>
      <c r="E31" s="90">
        <f t="shared" si="3"/>
        <v>-5.9637213763966148</v>
      </c>
      <c r="F31" s="90">
        <f t="shared" si="3"/>
        <v>-6.3804787795213409</v>
      </c>
      <c r="G31" s="90">
        <f t="shared" si="3"/>
        <v>-9.0020485176456457</v>
      </c>
      <c r="H31" s="90">
        <f t="shared" si="3"/>
        <v>-10.276833705458225</v>
      </c>
      <c r="I31" s="90">
        <f t="shared" si="3"/>
        <v>-9.1024040859277253</v>
      </c>
      <c r="J31" s="90">
        <f t="shared" si="3"/>
        <v>-7.2689872150142634</v>
      </c>
      <c r="K31" s="90">
        <f t="shared" si="3"/>
        <v>-11.289716055994583</v>
      </c>
      <c r="L31" s="90">
        <f t="shared" si="3"/>
        <v>-2.4543911160497691</v>
      </c>
      <c r="M31" s="90">
        <f t="shared" si="3"/>
        <v>-8.1037220007117252</v>
      </c>
      <c r="N31" s="90">
        <f t="shared" si="3"/>
        <v>-6.3464014616112117</v>
      </c>
      <c r="O31" s="90">
        <f t="shared" si="3"/>
        <v>-6.6784213830440642</v>
      </c>
      <c r="P31" s="90">
        <f t="shared" si="3"/>
        <v>-5.7210502566983639</v>
      </c>
      <c r="Q31" s="90">
        <f t="shared" si="3"/>
        <v>-3.286180213463552</v>
      </c>
      <c r="R31" s="90">
        <f t="shared" si="3"/>
        <v>7.0449605579978662</v>
      </c>
      <c r="S31" s="90">
        <f t="shared" si="3"/>
        <v>-15.523661486858106</v>
      </c>
      <c r="T31" s="90">
        <f t="shared" si="3"/>
        <v>-22.23737186982984</v>
      </c>
      <c r="U31" s="90">
        <f t="shared" si="3"/>
        <v>-13.408162578111746</v>
      </c>
    </row>
    <row r="32" spans="2:25" x14ac:dyDescent="0.25">
      <c r="K32" s="2"/>
    </row>
  </sheetData>
  <mergeCells count="21">
    <mergeCell ref="E19:G19"/>
    <mergeCell ref="B21:D21"/>
    <mergeCell ref="B22:D22"/>
    <mergeCell ref="B23:D23"/>
    <mergeCell ref="B1:AF1"/>
    <mergeCell ref="B28:U28"/>
    <mergeCell ref="O29:U29"/>
    <mergeCell ref="A8:AF8"/>
    <mergeCell ref="A2:A4"/>
    <mergeCell ref="A9:A10"/>
    <mergeCell ref="N9:Y9"/>
    <mergeCell ref="Z9:AF9"/>
    <mergeCell ref="Z2:AF2"/>
    <mergeCell ref="B2:M2"/>
    <mergeCell ref="N2:Y2"/>
    <mergeCell ref="C29:N29"/>
    <mergeCell ref="B29:B31"/>
    <mergeCell ref="B9:M9"/>
    <mergeCell ref="B24:D24"/>
    <mergeCell ref="B18:G18"/>
    <mergeCell ref="B19:D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G33"/>
  <sheetViews>
    <sheetView rightToLeft="1" topLeftCell="A19" zoomScale="68" zoomScaleNormal="68" zoomScalePageLayoutView="90" workbookViewId="0">
      <selection activeCell="C23" sqref="C23"/>
    </sheetView>
  </sheetViews>
  <sheetFormatPr defaultColWidth="8.8984375" defaultRowHeight="13.8" x14ac:dyDescent="0.25"/>
  <cols>
    <col min="1" max="1" width="19.09765625" customWidth="1"/>
    <col min="2" max="2" width="11.3984375" customWidth="1"/>
    <col min="3" max="3" width="11" customWidth="1"/>
    <col min="4" max="4" width="10.8984375" customWidth="1"/>
    <col min="7" max="8" width="9.09765625" bestFit="1" customWidth="1"/>
    <col min="9" max="9" width="11.3984375" bestFit="1" customWidth="1"/>
    <col min="10" max="10" width="10.3984375" bestFit="1" customWidth="1"/>
    <col min="11" max="11" width="10" bestFit="1" customWidth="1"/>
    <col min="12" max="13" width="10.3984375" bestFit="1" customWidth="1"/>
  </cols>
  <sheetData>
    <row r="3" spans="1:33" ht="29.25" customHeight="1" thickBot="1" x14ac:dyDescent="0.3">
      <c r="A3" s="169" t="s">
        <v>17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</row>
    <row r="4" spans="1:33" ht="29.25" customHeight="1" thickBot="1" x14ac:dyDescent="0.3">
      <c r="A4" s="179" t="s">
        <v>37</v>
      </c>
      <c r="B4" s="180"/>
      <c r="C4" s="170">
        <v>2018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2"/>
      <c r="O4" s="170">
        <v>2019</v>
      </c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2"/>
      <c r="AA4" s="166">
        <v>2020</v>
      </c>
      <c r="AB4" s="167"/>
      <c r="AC4" s="167"/>
      <c r="AD4" s="167"/>
      <c r="AE4" s="167"/>
      <c r="AF4" s="167"/>
      <c r="AG4" s="168"/>
    </row>
    <row r="5" spans="1:33" x14ac:dyDescent="0.25">
      <c r="A5" s="181"/>
      <c r="B5" s="182"/>
      <c r="C5" s="173" t="s">
        <v>18</v>
      </c>
      <c r="D5" s="175" t="s">
        <v>19</v>
      </c>
      <c r="E5" s="177" t="s">
        <v>20</v>
      </c>
      <c r="F5" s="173" t="s">
        <v>21</v>
      </c>
      <c r="G5" s="175" t="s">
        <v>22</v>
      </c>
      <c r="H5" s="177" t="s">
        <v>23</v>
      </c>
      <c r="I5" s="173" t="s">
        <v>24</v>
      </c>
      <c r="J5" s="175" t="s">
        <v>25</v>
      </c>
      <c r="K5" s="177" t="s">
        <v>26</v>
      </c>
      <c r="L5" s="173" t="s">
        <v>27</v>
      </c>
      <c r="M5" s="175" t="s">
        <v>28</v>
      </c>
      <c r="N5" s="177" t="s">
        <v>29</v>
      </c>
      <c r="O5" s="173" t="s">
        <v>18</v>
      </c>
      <c r="P5" s="175" t="s">
        <v>19</v>
      </c>
      <c r="Q5" s="177" t="s">
        <v>20</v>
      </c>
      <c r="R5" s="173" t="s">
        <v>21</v>
      </c>
      <c r="S5" s="175" t="s">
        <v>22</v>
      </c>
      <c r="T5" s="177" t="s">
        <v>23</v>
      </c>
      <c r="U5" s="173" t="s">
        <v>24</v>
      </c>
      <c r="V5" s="175" t="s">
        <v>25</v>
      </c>
      <c r="W5" s="177" t="s">
        <v>26</v>
      </c>
      <c r="X5" s="173" t="s">
        <v>27</v>
      </c>
      <c r="Y5" s="175" t="s">
        <v>28</v>
      </c>
      <c r="Z5" s="177" t="s">
        <v>29</v>
      </c>
      <c r="AA5" s="173" t="s">
        <v>18</v>
      </c>
      <c r="AB5" s="175" t="s">
        <v>19</v>
      </c>
      <c r="AC5" s="177" t="s">
        <v>20</v>
      </c>
      <c r="AD5" s="173" t="s">
        <v>21</v>
      </c>
      <c r="AE5" s="175" t="s">
        <v>22</v>
      </c>
      <c r="AF5" s="177" t="s">
        <v>23</v>
      </c>
      <c r="AG5" s="177" t="s">
        <v>24</v>
      </c>
    </row>
    <row r="6" spans="1:33" x14ac:dyDescent="0.25">
      <c r="A6" s="181"/>
      <c r="B6" s="182"/>
      <c r="C6" s="174"/>
      <c r="D6" s="176"/>
      <c r="E6" s="178"/>
      <c r="F6" s="174"/>
      <c r="G6" s="176"/>
      <c r="H6" s="178"/>
      <c r="I6" s="174"/>
      <c r="J6" s="176"/>
      <c r="K6" s="178"/>
      <c r="L6" s="174"/>
      <c r="M6" s="176"/>
      <c r="N6" s="178"/>
      <c r="O6" s="174"/>
      <c r="P6" s="176"/>
      <c r="Q6" s="178"/>
      <c r="R6" s="174"/>
      <c r="S6" s="176"/>
      <c r="T6" s="178"/>
      <c r="U6" s="174"/>
      <c r="V6" s="176"/>
      <c r="W6" s="178"/>
      <c r="X6" s="174"/>
      <c r="Y6" s="176"/>
      <c r="Z6" s="178"/>
      <c r="AA6" s="174"/>
      <c r="AB6" s="176"/>
      <c r="AC6" s="178"/>
      <c r="AD6" s="174"/>
      <c r="AE6" s="176"/>
      <c r="AF6" s="178"/>
      <c r="AG6" s="178"/>
    </row>
    <row r="7" spans="1:33" s="19" customFormat="1" ht="21.9" customHeight="1" thickBot="1" x14ac:dyDescent="0.3">
      <c r="A7" s="183"/>
      <c r="B7" s="184"/>
      <c r="C7" s="68">
        <f t="shared" ref="C7:AC7" si="0">(C13*$D22+C14*$D23+C15*$D24)/100</f>
        <v>131.55412000000001</v>
      </c>
      <c r="D7" s="69">
        <f t="shared" si="0"/>
        <v>131.97782999999998</v>
      </c>
      <c r="E7" s="70">
        <f t="shared" si="0"/>
        <v>133.54145</v>
      </c>
      <c r="F7" s="68">
        <f t="shared" si="0"/>
        <v>134.94771</v>
      </c>
      <c r="G7" s="69">
        <f t="shared" si="0"/>
        <v>137.54336000000001</v>
      </c>
      <c r="H7" s="70">
        <f t="shared" si="0"/>
        <v>141.10854</v>
      </c>
      <c r="I7" s="68">
        <f t="shared" si="0"/>
        <v>137.87028000000001</v>
      </c>
      <c r="J7" s="69">
        <f t="shared" si="0"/>
        <v>137.30950000000001</v>
      </c>
      <c r="K7" s="70">
        <f t="shared" si="0"/>
        <v>137.02364</v>
      </c>
      <c r="L7" s="68">
        <f t="shared" si="0"/>
        <v>134.00032999999999</v>
      </c>
      <c r="M7" s="69">
        <f t="shared" si="0"/>
        <v>136.14855</v>
      </c>
      <c r="N7" s="70">
        <f t="shared" si="0"/>
        <v>130.14131</v>
      </c>
      <c r="O7" s="68">
        <f t="shared" si="0"/>
        <v>130.42707999999999</v>
      </c>
      <c r="P7" s="69">
        <f t="shared" si="0"/>
        <v>129.29182</v>
      </c>
      <c r="Q7" s="70">
        <f t="shared" si="0"/>
        <v>125.57741</v>
      </c>
      <c r="R7" s="68">
        <f t="shared" si="0"/>
        <v>126.3374</v>
      </c>
      <c r="S7" s="69">
        <f t="shared" si="0"/>
        <v>125.16163999999999</v>
      </c>
      <c r="T7" s="70">
        <f t="shared" si="0"/>
        <v>126.60705</v>
      </c>
      <c r="U7" s="68">
        <f t="shared" si="0"/>
        <v>125.32077000000001</v>
      </c>
      <c r="V7" s="69">
        <f t="shared" si="0"/>
        <v>127.32849</v>
      </c>
      <c r="W7" s="70">
        <f t="shared" si="0"/>
        <v>121.55404999999999</v>
      </c>
      <c r="X7" s="68">
        <f t="shared" si="0"/>
        <v>130.71337000000003</v>
      </c>
      <c r="Y7" s="69">
        <f t="shared" si="0"/>
        <v>125.11545</v>
      </c>
      <c r="Z7" s="70">
        <f t="shared" si="0"/>
        <v>121.88202000000003</v>
      </c>
      <c r="AA7" s="68">
        <f t="shared" si="0"/>
        <v>121.71661</v>
      </c>
      <c r="AB7" s="69">
        <f t="shared" si="0"/>
        <v>121.89497000000001</v>
      </c>
      <c r="AC7" s="70">
        <f t="shared" si="0"/>
        <v>121.45071</v>
      </c>
      <c r="AD7" s="68">
        <f t="shared" ref="AD7" si="1">(AD13*$D22+AD14*$D23+AD15*$D24)/100</f>
        <v>135.23782</v>
      </c>
      <c r="AE7" s="69">
        <f>(AE13*$D22+AE14*$D23+AE15*$D24)/100</f>
        <v>105.731970695</v>
      </c>
      <c r="AF7" s="70">
        <f>(AF13*$D22+AF14*$D23+AF15*$D24)/100</f>
        <v>98.4529694780786</v>
      </c>
      <c r="AG7" s="70">
        <f>(AG13*$D22+AG14*$D23+AG15*$D24)/100</f>
        <v>108.51755741425852</v>
      </c>
    </row>
    <row r="8" spans="1:33" ht="36" customHeight="1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33" ht="36" customHeight="1" thickBot="1" x14ac:dyDescent="0.3">
      <c r="A9" s="169" t="s">
        <v>58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</row>
    <row r="10" spans="1:33" ht="34.5" customHeight="1" thickBot="1" x14ac:dyDescent="0.3">
      <c r="A10" s="198" t="s">
        <v>30</v>
      </c>
      <c r="B10" s="199"/>
      <c r="C10" s="170">
        <v>2018</v>
      </c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2"/>
      <c r="O10" s="170">
        <v>2019</v>
      </c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2"/>
      <c r="AA10" s="166">
        <v>2020</v>
      </c>
      <c r="AB10" s="167"/>
      <c r="AC10" s="167"/>
      <c r="AD10" s="167"/>
      <c r="AE10" s="167"/>
      <c r="AF10" s="167"/>
      <c r="AG10" s="168"/>
    </row>
    <row r="11" spans="1:33" x14ac:dyDescent="0.25">
      <c r="A11" s="200"/>
      <c r="B11" s="201"/>
      <c r="C11" s="173" t="s">
        <v>57</v>
      </c>
      <c r="D11" s="175" t="s">
        <v>19</v>
      </c>
      <c r="E11" s="177" t="s">
        <v>20</v>
      </c>
      <c r="F11" s="173" t="s">
        <v>21</v>
      </c>
      <c r="G11" s="175" t="s">
        <v>22</v>
      </c>
      <c r="H11" s="177" t="s">
        <v>23</v>
      </c>
      <c r="I11" s="173" t="s">
        <v>24</v>
      </c>
      <c r="J11" s="175" t="s">
        <v>25</v>
      </c>
      <c r="K11" s="177" t="s">
        <v>26</v>
      </c>
      <c r="L11" s="173" t="s">
        <v>27</v>
      </c>
      <c r="M11" s="175" t="s">
        <v>28</v>
      </c>
      <c r="N11" s="177" t="s">
        <v>29</v>
      </c>
      <c r="O11" s="173" t="s">
        <v>57</v>
      </c>
      <c r="P11" s="175" t="s">
        <v>19</v>
      </c>
      <c r="Q11" s="177" t="s">
        <v>20</v>
      </c>
      <c r="R11" s="173" t="s">
        <v>21</v>
      </c>
      <c r="S11" s="175" t="s">
        <v>22</v>
      </c>
      <c r="T11" s="177" t="s">
        <v>23</v>
      </c>
      <c r="U11" s="173" t="s">
        <v>24</v>
      </c>
      <c r="V11" s="175" t="s">
        <v>25</v>
      </c>
      <c r="W11" s="177" t="s">
        <v>26</v>
      </c>
      <c r="X11" s="173" t="s">
        <v>27</v>
      </c>
      <c r="Y11" s="175" t="s">
        <v>28</v>
      </c>
      <c r="Z11" s="177" t="s">
        <v>29</v>
      </c>
      <c r="AA11" s="173" t="s">
        <v>57</v>
      </c>
      <c r="AB11" s="175" t="s">
        <v>19</v>
      </c>
      <c r="AC11" s="177" t="s">
        <v>20</v>
      </c>
      <c r="AD11" s="173" t="s">
        <v>21</v>
      </c>
      <c r="AE11" s="175" t="s">
        <v>22</v>
      </c>
      <c r="AF11" s="177" t="s">
        <v>23</v>
      </c>
      <c r="AG11" s="164" t="s">
        <v>24</v>
      </c>
    </row>
    <row r="12" spans="1:33" ht="14.4" thickBot="1" x14ac:dyDescent="0.3">
      <c r="A12" s="202"/>
      <c r="B12" s="203"/>
      <c r="C12" s="174"/>
      <c r="D12" s="176"/>
      <c r="E12" s="178"/>
      <c r="F12" s="174"/>
      <c r="G12" s="176"/>
      <c r="H12" s="178"/>
      <c r="I12" s="174"/>
      <c r="J12" s="176"/>
      <c r="K12" s="178"/>
      <c r="L12" s="174"/>
      <c r="M12" s="176"/>
      <c r="N12" s="178"/>
      <c r="O12" s="174"/>
      <c r="P12" s="176"/>
      <c r="Q12" s="178"/>
      <c r="R12" s="174"/>
      <c r="S12" s="176"/>
      <c r="T12" s="178"/>
      <c r="U12" s="174"/>
      <c r="V12" s="176"/>
      <c r="W12" s="178"/>
      <c r="X12" s="174"/>
      <c r="Y12" s="176"/>
      <c r="Z12" s="178"/>
      <c r="AA12" s="174"/>
      <c r="AB12" s="176"/>
      <c r="AC12" s="178"/>
      <c r="AD12" s="174"/>
      <c r="AE12" s="176"/>
      <c r="AF12" s="178"/>
      <c r="AG12" s="165"/>
    </row>
    <row r="13" spans="1:33" ht="15" customHeight="1" x14ac:dyDescent="0.25">
      <c r="A13" s="189" t="s">
        <v>32</v>
      </c>
      <c r="B13" s="190"/>
      <c r="C13" s="72">
        <v>122.27</v>
      </c>
      <c r="D13" s="71">
        <v>121.68</v>
      </c>
      <c r="E13" s="73">
        <v>121.34</v>
      </c>
      <c r="F13" s="72">
        <v>120.86</v>
      </c>
      <c r="G13" s="71">
        <v>122.84</v>
      </c>
      <c r="H13" s="73">
        <v>128.58000000000001</v>
      </c>
      <c r="I13" s="72">
        <v>126</v>
      </c>
      <c r="J13" s="71">
        <v>127.52</v>
      </c>
      <c r="K13" s="73">
        <v>128.62</v>
      </c>
      <c r="L13" s="72">
        <v>130.34</v>
      </c>
      <c r="M13" s="71">
        <v>135.86000000000001</v>
      </c>
      <c r="N13" s="73">
        <v>130.35</v>
      </c>
      <c r="O13" s="72">
        <v>125.45</v>
      </c>
      <c r="P13" s="71">
        <v>124.14</v>
      </c>
      <c r="Q13" s="73">
        <v>119.87</v>
      </c>
      <c r="R13" s="72">
        <v>120.11</v>
      </c>
      <c r="S13" s="71">
        <v>118.43</v>
      </c>
      <c r="T13" s="73">
        <v>119.81</v>
      </c>
      <c r="U13" s="72">
        <v>117.33</v>
      </c>
      <c r="V13" s="71">
        <v>119.89</v>
      </c>
      <c r="W13" s="73">
        <v>111.81</v>
      </c>
      <c r="X13" s="72">
        <v>126.19</v>
      </c>
      <c r="Y13" s="71">
        <v>121.13</v>
      </c>
      <c r="Z13" s="73">
        <v>117.67</v>
      </c>
      <c r="AA13" s="72">
        <v>119.34</v>
      </c>
      <c r="AB13" s="71">
        <v>119.94</v>
      </c>
      <c r="AC13" s="77">
        <v>119.36</v>
      </c>
      <c r="AD13" s="72">
        <v>147.16999999999999</v>
      </c>
      <c r="AE13" s="71">
        <v>104.240511</v>
      </c>
      <c r="AF13" s="77">
        <v>91.98</v>
      </c>
      <c r="AG13" s="117">
        <v>104.21</v>
      </c>
    </row>
    <row r="14" spans="1:33" ht="18.600000000000001" x14ac:dyDescent="0.25">
      <c r="A14" s="191" t="s">
        <v>33</v>
      </c>
      <c r="B14" s="192"/>
      <c r="C14" s="72">
        <v>171.27</v>
      </c>
      <c r="D14" s="71">
        <v>173.65</v>
      </c>
      <c r="E14" s="73">
        <v>179.1</v>
      </c>
      <c r="F14" s="72">
        <v>183.92</v>
      </c>
      <c r="G14" s="71">
        <v>185.71</v>
      </c>
      <c r="H14" s="73">
        <v>180.98</v>
      </c>
      <c r="I14" s="72">
        <v>176.46</v>
      </c>
      <c r="J14" s="71">
        <v>170.01</v>
      </c>
      <c r="K14" s="73">
        <v>165.64</v>
      </c>
      <c r="L14" s="72">
        <v>150.88999999999999</v>
      </c>
      <c r="M14" s="71">
        <v>144.85</v>
      </c>
      <c r="N14" s="73">
        <v>138.79</v>
      </c>
      <c r="O14" s="72">
        <v>155.97999999999999</v>
      </c>
      <c r="P14" s="71">
        <v>153.87</v>
      </c>
      <c r="Q14" s="73">
        <v>148.97999999999999</v>
      </c>
      <c r="R14" s="72">
        <v>148.54</v>
      </c>
      <c r="S14" s="71">
        <v>145.76</v>
      </c>
      <c r="T14" s="73">
        <v>146.05000000000001</v>
      </c>
      <c r="U14" s="72">
        <v>148.68</v>
      </c>
      <c r="V14" s="71">
        <v>149.22999999999999</v>
      </c>
      <c r="W14" s="73">
        <v>150.41999999999999</v>
      </c>
      <c r="X14" s="72">
        <v>147.61000000000001</v>
      </c>
      <c r="Y14" s="71">
        <v>142.69</v>
      </c>
      <c r="Z14" s="73">
        <v>139.99</v>
      </c>
      <c r="AA14" s="72">
        <v>136.15</v>
      </c>
      <c r="AB14" s="71">
        <v>134.33000000000001</v>
      </c>
      <c r="AC14" s="77">
        <v>131.91</v>
      </c>
      <c r="AD14" s="72">
        <v>100.84</v>
      </c>
      <c r="AE14" s="71">
        <v>107.99</v>
      </c>
      <c r="AF14" s="77">
        <v>114.52119238087872</v>
      </c>
      <c r="AG14" s="119">
        <v>118.15905935512622</v>
      </c>
    </row>
    <row r="15" spans="1:33" ht="19.2" thickBot="1" x14ac:dyDescent="0.3">
      <c r="A15" s="194" t="s">
        <v>34</v>
      </c>
      <c r="B15" s="195"/>
      <c r="C15" s="74">
        <v>60.55</v>
      </c>
      <c r="D15" s="75">
        <v>71.77</v>
      </c>
      <c r="E15" s="76">
        <v>91.95</v>
      </c>
      <c r="F15" s="74">
        <v>115.21</v>
      </c>
      <c r="G15" s="75">
        <v>139.9</v>
      </c>
      <c r="H15" s="76">
        <v>152.24</v>
      </c>
      <c r="I15" s="74">
        <v>142.08000000000001</v>
      </c>
      <c r="J15" s="75">
        <v>133.96</v>
      </c>
      <c r="K15" s="76">
        <v>129.9</v>
      </c>
      <c r="L15" s="74">
        <v>96.41</v>
      </c>
      <c r="M15" s="75">
        <v>75.75</v>
      </c>
      <c r="N15" s="76">
        <v>57.38</v>
      </c>
      <c r="O15" s="74">
        <v>59.15</v>
      </c>
      <c r="P15" s="75">
        <v>70.099999999999994</v>
      </c>
      <c r="Q15" s="76">
        <v>89.82</v>
      </c>
      <c r="R15" s="74">
        <v>113.29</v>
      </c>
      <c r="S15" s="75">
        <v>137.57</v>
      </c>
      <c r="T15" s="76">
        <v>149.69999999999999</v>
      </c>
      <c r="U15" s="74">
        <v>148.56</v>
      </c>
      <c r="V15" s="75">
        <v>147.74</v>
      </c>
      <c r="W15" s="76">
        <v>146.91999999999999</v>
      </c>
      <c r="X15" s="74">
        <v>115.24</v>
      </c>
      <c r="Y15" s="75">
        <v>90.54</v>
      </c>
      <c r="Z15" s="76">
        <v>88.97</v>
      </c>
      <c r="AA15" s="74">
        <v>70.290000000000006</v>
      </c>
      <c r="AB15" s="75">
        <v>75.209999999999994</v>
      </c>
      <c r="AC15" s="78">
        <v>93.65</v>
      </c>
      <c r="AD15" s="74">
        <v>96.77</v>
      </c>
      <c r="AE15" s="75">
        <v>126.45</v>
      </c>
      <c r="AF15" s="78">
        <v>139.52000000000001</v>
      </c>
      <c r="AG15" s="118">
        <v>144.04</v>
      </c>
    </row>
    <row r="18" spans="1:28" ht="29.25" customHeight="1" x14ac:dyDescent="0.25">
      <c r="A18" s="193" t="s">
        <v>116</v>
      </c>
      <c r="B18" s="193"/>
      <c r="C18" s="193"/>
      <c r="D18" s="193"/>
      <c r="E18" s="1"/>
    </row>
    <row r="19" spans="1:28" ht="34.5" customHeight="1" x14ac:dyDescent="0.25">
      <c r="A19" s="196" t="s">
        <v>31</v>
      </c>
      <c r="B19" s="197" t="s">
        <v>117</v>
      </c>
      <c r="C19" s="197"/>
      <c r="D19" s="91" t="s">
        <v>36</v>
      </c>
      <c r="Z19" s="30"/>
      <c r="AA19" s="30"/>
      <c r="AB19" s="30"/>
    </row>
    <row r="20" spans="1:28" ht="18.600000000000001" x14ac:dyDescent="0.25">
      <c r="A20" s="196"/>
      <c r="B20" s="92" t="s">
        <v>118</v>
      </c>
      <c r="C20" s="93" t="s">
        <v>119</v>
      </c>
      <c r="D20" s="91"/>
      <c r="N20" s="31"/>
      <c r="O20" s="31"/>
      <c r="P20" s="13"/>
      <c r="Z20" s="15"/>
      <c r="AA20" s="15"/>
      <c r="AB20" s="15"/>
    </row>
    <row r="21" spans="1:28" ht="18.600000000000001" x14ac:dyDescent="0.25">
      <c r="A21" s="94" t="s">
        <v>37</v>
      </c>
      <c r="B21" s="95">
        <f>(AG7-U7)/U7</f>
        <v>-0.13408162578111746</v>
      </c>
      <c r="C21" s="96">
        <f>(AG7-AF7)/AF7</f>
        <v>0.10222736794567569</v>
      </c>
      <c r="D21" s="97">
        <v>100</v>
      </c>
      <c r="G21" s="53"/>
      <c r="H21" s="53"/>
      <c r="N21" s="13"/>
      <c r="O21" s="13"/>
      <c r="P21" s="13"/>
      <c r="Z21" s="15"/>
      <c r="AA21" s="15"/>
      <c r="AB21" s="15"/>
    </row>
    <row r="22" spans="1:28" ht="18.600000000000001" x14ac:dyDescent="0.25">
      <c r="A22" s="98" t="s">
        <v>32</v>
      </c>
      <c r="B22" s="99">
        <f>(AG13-U13)/U13</f>
        <v>-0.1118213585613228</v>
      </c>
      <c r="C22" s="99">
        <f>(AG13-AF13)/AF13</f>
        <v>0.13296368775820819</v>
      </c>
      <c r="D22" s="100">
        <v>74.5</v>
      </c>
      <c r="G22" s="53"/>
      <c r="H22" s="53"/>
      <c r="N22" s="13"/>
      <c r="O22" s="13"/>
      <c r="P22" s="13"/>
      <c r="Z22" s="15"/>
      <c r="AA22" s="15"/>
      <c r="AB22" s="15"/>
    </row>
    <row r="23" spans="1:28" x14ac:dyDescent="0.25">
      <c r="A23" s="98" t="s">
        <v>33</v>
      </c>
      <c r="B23" s="99">
        <f t="shared" ref="B23:B24" si="2">(AG14-U14)/U14</f>
        <v>-0.20527939632010889</v>
      </c>
      <c r="C23" s="99">
        <f t="shared" ref="C23:C24" si="3">(AG14-AF14)/AF14</f>
        <v>3.176588453732259E-2</v>
      </c>
      <c r="D23" s="100">
        <v>22.6</v>
      </c>
      <c r="G23" s="53"/>
      <c r="H23" s="53"/>
      <c r="N23" s="13"/>
      <c r="O23" s="13"/>
      <c r="P23" s="13"/>
    </row>
    <row r="24" spans="1:28" x14ac:dyDescent="0.25">
      <c r="A24" s="98" t="s">
        <v>34</v>
      </c>
      <c r="B24" s="99">
        <f t="shared" si="2"/>
        <v>-3.0425417339795438E-2</v>
      </c>
      <c r="C24" s="99">
        <f t="shared" si="3"/>
        <v>3.2396788990825556E-2</v>
      </c>
      <c r="D24" s="100">
        <v>2.9</v>
      </c>
      <c r="G24" s="53"/>
      <c r="H24" s="53"/>
      <c r="N24" s="13"/>
      <c r="O24" s="13"/>
      <c r="P24" s="13"/>
    </row>
    <row r="25" spans="1:28" x14ac:dyDescent="0.25">
      <c r="F25" s="3"/>
      <c r="G25" s="3"/>
    </row>
    <row r="28" spans="1:28" ht="30" customHeight="1" thickBot="1" x14ac:dyDescent="0.3">
      <c r="A28" s="163" t="s">
        <v>38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  <row r="29" spans="1:28" ht="30" customHeight="1" thickBot="1" x14ac:dyDescent="0.3">
      <c r="A29" s="185" t="s">
        <v>37</v>
      </c>
      <c r="B29" s="186">
        <v>2019</v>
      </c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8"/>
      <c r="N29" s="160">
        <v>2020</v>
      </c>
      <c r="O29" s="161"/>
      <c r="P29" s="161"/>
      <c r="Q29" s="161"/>
      <c r="R29" s="161"/>
      <c r="S29" s="161"/>
      <c r="T29" s="162"/>
    </row>
    <row r="30" spans="1:28" ht="25.5" customHeight="1" x14ac:dyDescent="0.25">
      <c r="A30" s="185"/>
      <c r="B30" s="79" t="s">
        <v>43</v>
      </c>
      <c r="C30" s="33" t="s">
        <v>19</v>
      </c>
      <c r="D30" s="33" t="s">
        <v>20</v>
      </c>
      <c r="E30" s="33" t="s">
        <v>21</v>
      </c>
      <c r="F30" s="33" t="s">
        <v>22</v>
      </c>
      <c r="G30" s="33" t="s">
        <v>23</v>
      </c>
      <c r="H30" s="33" t="s">
        <v>44</v>
      </c>
      <c r="I30" s="33" t="s">
        <v>25</v>
      </c>
      <c r="J30" s="33" t="s">
        <v>26</v>
      </c>
      <c r="K30" s="33" t="s">
        <v>27</v>
      </c>
      <c r="L30" s="33" t="s">
        <v>28</v>
      </c>
      <c r="M30" s="80" t="s">
        <v>29</v>
      </c>
      <c r="N30" s="32" t="s">
        <v>18</v>
      </c>
      <c r="O30" s="33" t="s">
        <v>19</v>
      </c>
      <c r="P30" s="33" t="s">
        <v>20</v>
      </c>
      <c r="Q30" s="33" t="s">
        <v>21</v>
      </c>
      <c r="R30" s="33" t="s">
        <v>22</v>
      </c>
      <c r="S30" s="33" t="s">
        <v>23</v>
      </c>
      <c r="T30" s="33" t="s">
        <v>24</v>
      </c>
    </row>
    <row r="31" spans="1:28" ht="24.9" customHeight="1" x14ac:dyDescent="0.25">
      <c r="A31" s="185"/>
      <c r="B31" s="48">
        <f t="shared" ref="B31:N31" si="4">(O7-C7)/C7*100</f>
        <v>-0.85671205128354933</v>
      </c>
      <c r="C31" s="5">
        <f t="shared" si="4"/>
        <v>-2.035197881341118</v>
      </c>
      <c r="D31" s="5">
        <f t="shared" si="4"/>
        <v>-5.9637213763966148</v>
      </c>
      <c r="E31" s="5">
        <f t="shared" si="4"/>
        <v>-6.3804787795213409</v>
      </c>
      <c r="F31" s="5">
        <f t="shared" si="4"/>
        <v>-9.0020485176456457</v>
      </c>
      <c r="G31" s="5">
        <f t="shared" si="4"/>
        <v>-10.276833705458225</v>
      </c>
      <c r="H31" s="5">
        <f t="shared" si="4"/>
        <v>-9.1024040859277253</v>
      </c>
      <c r="I31" s="5">
        <f t="shared" si="4"/>
        <v>-7.2689872150142634</v>
      </c>
      <c r="J31" s="5">
        <f t="shared" si="4"/>
        <v>-11.2897234375032</v>
      </c>
      <c r="K31" s="5">
        <f t="shared" si="4"/>
        <v>-2.4529491830355679</v>
      </c>
      <c r="L31" s="5">
        <f t="shared" si="4"/>
        <v>-8.1037220007117252</v>
      </c>
      <c r="M31" s="49">
        <f t="shared" si="4"/>
        <v>-6.3464014616112117</v>
      </c>
      <c r="N31" s="47">
        <f t="shared" si="4"/>
        <v>-6.6784213830440642</v>
      </c>
      <c r="O31" s="5">
        <f t="shared" ref="O31" si="5">(AB7-P7)/P7*100</f>
        <v>-5.7210502566983639</v>
      </c>
      <c r="P31" s="5">
        <f t="shared" ref="P31" si="6">(AC7-Q7)/Q7*100</f>
        <v>-3.286180213463552</v>
      </c>
      <c r="Q31" s="5">
        <f>(AD7-R7)/R7*100</f>
        <v>7.0449605579978662</v>
      </c>
      <c r="R31" s="5">
        <f t="shared" ref="R31:T31" si="7">(AE7-S7)/S7*100</f>
        <v>-15.523661486858106</v>
      </c>
      <c r="S31" s="5">
        <f t="shared" si="7"/>
        <v>-22.23737186982984</v>
      </c>
      <c r="T31" s="5">
        <f t="shared" si="7"/>
        <v>-13.408162578111746</v>
      </c>
    </row>
    <row r="33" spans="2:15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</sheetData>
  <mergeCells count="82">
    <mergeCell ref="AE11:AE12"/>
    <mergeCell ref="AE5:AE6"/>
    <mergeCell ref="AF11:AF12"/>
    <mergeCell ref="AF5:AF6"/>
    <mergeCell ref="A29:A31"/>
    <mergeCell ref="B29:M29"/>
    <mergeCell ref="A13:B13"/>
    <mergeCell ref="A14:B14"/>
    <mergeCell ref="K5:K6"/>
    <mergeCell ref="A18:D18"/>
    <mergeCell ref="A15:B15"/>
    <mergeCell ref="A19:A20"/>
    <mergeCell ref="B19:C19"/>
    <mergeCell ref="I11:I12"/>
    <mergeCell ref="J11:J12"/>
    <mergeCell ref="A10:B12"/>
    <mergeCell ref="AD5:AD6"/>
    <mergeCell ref="AD11:AD12"/>
    <mergeCell ref="N5:N6"/>
    <mergeCell ref="M5:M6"/>
    <mergeCell ref="N11:N12"/>
    <mergeCell ref="O11:O12"/>
    <mergeCell ref="AB5:AB6"/>
    <mergeCell ref="AC5:AC6"/>
    <mergeCell ref="R11:R12"/>
    <mergeCell ref="S11:S12"/>
    <mergeCell ref="T11:T12"/>
    <mergeCell ref="T5:T6"/>
    <mergeCell ref="Z11:Z12"/>
    <mergeCell ref="AA11:AA12"/>
    <mergeCell ref="AB11:AB12"/>
    <mergeCell ref="AC11:AC12"/>
    <mergeCell ref="Q5:Q6"/>
    <mergeCell ref="R5:R6"/>
    <mergeCell ref="S5:S6"/>
    <mergeCell ref="O5:O6"/>
    <mergeCell ref="H5:H6"/>
    <mergeCell ref="I5:I6"/>
    <mergeCell ref="D5:D6"/>
    <mergeCell ref="E5:E6"/>
    <mergeCell ref="F5:F6"/>
    <mergeCell ref="L5:L6"/>
    <mergeCell ref="J5:J6"/>
    <mergeCell ref="A3:AG3"/>
    <mergeCell ref="AA4:AG4"/>
    <mergeCell ref="AG5:AG6"/>
    <mergeCell ref="A4:B7"/>
    <mergeCell ref="U5:U6"/>
    <mergeCell ref="V5:V6"/>
    <mergeCell ref="W5:W6"/>
    <mergeCell ref="X5:X6"/>
    <mergeCell ref="P5:P6"/>
    <mergeCell ref="AA5:AA6"/>
    <mergeCell ref="G5:G6"/>
    <mergeCell ref="C4:N4"/>
    <mergeCell ref="O4:Z4"/>
    <mergeCell ref="Y5:Y6"/>
    <mergeCell ref="Z5:Z6"/>
    <mergeCell ref="C5:C6"/>
    <mergeCell ref="X11:X12"/>
    <mergeCell ref="Y11:Y12"/>
    <mergeCell ref="P11:P12"/>
    <mergeCell ref="Q11:Q12"/>
    <mergeCell ref="U11:U12"/>
    <mergeCell ref="V11:V12"/>
    <mergeCell ref="W11:W12"/>
    <mergeCell ref="N29:T29"/>
    <mergeCell ref="A28:T28"/>
    <mergeCell ref="AG11:AG12"/>
    <mergeCell ref="AA10:AG10"/>
    <mergeCell ref="A9:AG9"/>
    <mergeCell ref="O10:Z10"/>
    <mergeCell ref="L11:L12"/>
    <mergeCell ref="M11:M12"/>
    <mergeCell ref="K11:K12"/>
    <mergeCell ref="G11:G12"/>
    <mergeCell ref="H11:H12"/>
    <mergeCell ref="D11:D12"/>
    <mergeCell ref="E11:E12"/>
    <mergeCell ref="F11:F12"/>
    <mergeCell ref="C11:C12"/>
    <mergeCell ref="C10:N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92"/>
  <sheetViews>
    <sheetView tabSelected="1" view="pageBreakPreview" topLeftCell="A2" zoomScaleNormal="150" zoomScaleSheetLayoutView="100" zoomScalePageLayoutView="150" workbookViewId="0">
      <pane xSplit="2" ySplit="3" topLeftCell="AH5" activePane="bottomRight" state="frozen"/>
      <selection activeCell="A2" sqref="A2"/>
      <selection pane="topRight" activeCell="C2" sqref="C2"/>
      <selection pane="bottomLeft" activeCell="A5" sqref="A5"/>
      <selection pane="bottomRight" activeCell="AO17" sqref="AO17"/>
    </sheetView>
  </sheetViews>
  <sheetFormatPr defaultColWidth="10.8984375" defaultRowHeight="13.2" x14ac:dyDescent="0.25"/>
  <cols>
    <col min="1" max="1" width="45.3984375" style="34" customWidth="1"/>
    <col min="2" max="2" width="10.8984375" style="34"/>
    <col min="3" max="3" width="12" style="34" customWidth="1"/>
    <col min="4" max="4" width="14.3984375" style="34" customWidth="1"/>
    <col min="5" max="5" width="12" style="34" customWidth="1"/>
    <col min="6" max="6" width="14.3984375" style="34" customWidth="1"/>
    <col min="7" max="7" width="12" style="34" customWidth="1"/>
    <col min="8" max="8" width="14.3984375" style="34" customWidth="1"/>
    <col min="9" max="9" width="12" style="34" customWidth="1"/>
    <col min="10" max="10" width="14.3984375" style="34" customWidth="1"/>
    <col min="11" max="11" width="12" style="34" customWidth="1"/>
    <col min="12" max="12" width="14.3984375" style="34" customWidth="1"/>
    <col min="13" max="13" width="12" style="34" customWidth="1"/>
    <col min="14" max="14" width="14.3984375" style="34" customWidth="1"/>
    <col min="15" max="15" width="12" style="34" customWidth="1"/>
    <col min="16" max="16" width="14.3984375" style="34" customWidth="1"/>
    <col min="17" max="17" width="12" style="34" customWidth="1"/>
    <col min="18" max="18" width="14.3984375" style="34" customWidth="1"/>
    <col min="19" max="19" width="12" style="34" customWidth="1"/>
    <col min="20" max="20" width="14.3984375" style="34" customWidth="1"/>
    <col min="21" max="21" width="12" style="34" customWidth="1"/>
    <col min="22" max="22" width="14.3984375" style="34" customWidth="1"/>
    <col min="23" max="23" width="12" style="34" customWidth="1"/>
    <col min="24" max="24" width="14.3984375" style="34" customWidth="1"/>
    <col min="25" max="25" width="12" style="34" customWidth="1"/>
    <col min="26" max="26" width="14.3984375" style="34" customWidth="1"/>
    <col min="27" max="27" width="12" style="34" customWidth="1"/>
    <col min="28" max="28" width="14.3984375" style="34" customWidth="1"/>
    <col min="29" max="29" width="12" style="34" customWidth="1"/>
    <col min="30" max="30" width="14.3984375" style="34" customWidth="1"/>
    <col min="31" max="31" width="12" style="34" customWidth="1"/>
    <col min="32" max="32" width="14.3984375" style="34" customWidth="1"/>
    <col min="33" max="33" width="12" style="34" customWidth="1"/>
    <col min="34" max="34" width="13.09765625" style="34" bestFit="1" customWidth="1"/>
    <col min="35" max="35" width="12" style="34" customWidth="1"/>
    <col min="36" max="36" width="13.09765625" style="34" bestFit="1" customWidth="1"/>
    <col min="37" max="37" width="12" style="34" customWidth="1"/>
    <col min="38" max="38" width="13.09765625" style="34" bestFit="1" customWidth="1"/>
    <col min="39" max="40" width="13.09765625" style="34" customWidth="1"/>
    <col min="41" max="41" width="35.3984375" style="34" bestFit="1" customWidth="1"/>
    <col min="42" max="42" width="4.8984375" style="34" customWidth="1"/>
    <col min="43" max="43" width="13.8984375" style="43" bestFit="1" customWidth="1"/>
    <col min="44" max="44" width="12.8984375" style="43" bestFit="1" customWidth="1"/>
    <col min="45" max="16384" width="10.8984375" style="34"/>
  </cols>
  <sheetData>
    <row r="1" spans="1:46" ht="27" customHeight="1" x14ac:dyDescent="0.25">
      <c r="A1" s="204" t="s">
        <v>59</v>
      </c>
      <c r="B1" s="204"/>
    </row>
    <row r="3" spans="1:46" s="212" customFormat="1" ht="15" customHeight="1" x14ac:dyDescent="0.25">
      <c r="A3" s="205" t="s">
        <v>35</v>
      </c>
      <c r="B3" s="206" t="s">
        <v>60</v>
      </c>
      <c r="C3" s="207" t="s">
        <v>92</v>
      </c>
      <c r="D3" s="207"/>
      <c r="E3" s="208" t="s">
        <v>94</v>
      </c>
      <c r="F3" s="208"/>
      <c r="G3" s="208" t="s">
        <v>95</v>
      </c>
      <c r="H3" s="208"/>
      <c r="I3" s="208" t="s">
        <v>93</v>
      </c>
      <c r="J3" s="208"/>
      <c r="K3" s="208" t="s">
        <v>105</v>
      </c>
      <c r="L3" s="208"/>
      <c r="M3" s="208" t="s">
        <v>106</v>
      </c>
      <c r="N3" s="208"/>
      <c r="O3" s="208" t="s">
        <v>107</v>
      </c>
      <c r="P3" s="208"/>
      <c r="Q3" s="208" t="s">
        <v>96</v>
      </c>
      <c r="R3" s="208"/>
      <c r="S3" s="208" t="s">
        <v>104</v>
      </c>
      <c r="T3" s="208"/>
      <c r="U3" s="208" t="s">
        <v>103</v>
      </c>
      <c r="V3" s="208"/>
      <c r="W3" s="208" t="s">
        <v>102</v>
      </c>
      <c r="X3" s="208"/>
      <c r="Y3" s="208" t="s">
        <v>101</v>
      </c>
      <c r="Z3" s="208"/>
      <c r="AA3" s="208" t="s">
        <v>100</v>
      </c>
      <c r="AB3" s="208"/>
      <c r="AC3" s="208" t="s">
        <v>99</v>
      </c>
      <c r="AD3" s="208"/>
      <c r="AE3" s="208" t="s">
        <v>98</v>
      </c>
      <c r="AF3" s="208"/>
      <c r="AG3" s="208" t="s">
        <v>97</v>
      </c>
      <c r="AH3" s="208"/>
      <c r="AI3" s="209" t="s">
        <v>110</v>
      </c>
      <c r="AJ3" s="210"/>
      <c r="AK3" s="209" t="s">
        <v>112</v>
      </c>
      <c r="AL3" s="210"/>
      <c r="AM3" s="209" t="s">
        <v>113</v>
      </c>
      <c r="AN3" s="210"/>
      <c r="AO3" s="211" t="s">
        <v>31</v>
      </c>
      <c r="AQ3" s="213" t="s">
        <v>61</v>
      </c>
      <c r="AR3" s="213" t="s">
        <v>90</v>
      </c>
    </row>
    <row r="4" spans="1:46" s="212" customFormat="1" x14ac:dyDescent="0.25">
      <c r="A4" s="205"/>
      <c r="B4" s="206"/>
      <c r="C4" s="214" t="s">
        <v>62</v>
      </c>
      <c r="D4" s="215" t="s">
        <v>63</v>
      </c>
      <c r="E4" s="214" t="s">
        <v>62</v>
      </c>
      <c r="F4" s="215" t="s">
        <v>63</v>
      </c>
      <c r="G4" s="214" t="s">
        <v>62</v>
      </c>
      <c r="H4" s="215" t="s">
        <v>63</v>
      </c>
      <c r="I4" s="214" t="s">
        <v>62</v>
      </c>
      <c r="J4" s="215" t="s">
        <v>63</v>
      </c>
      <c r="K4" s="214" t="s">
        <v>62</v>
      </c>
      <c r="L4" s="215" t="s">
        <v>63</v>
      </c>
      <c r="M4" s="214" t="s">
        <v>62</v>
      </c>
      <c r="N4" s="215" t="s">
        <v>63</v>
      </c>
      <c r="O4" s="214" t="s">
        <v>62</v>
      </c>
      <c r="P4" s="215" t="s">
        <v>63</v>
      </c>
      <c r="Q4" s="214" t="s">
        <v>62</v>
      </c>
      <c r="R4" s="215" t="s">
        <v>63</v>
      </c>
      <c r="S4" s="214" t="s">
        <v>62</v>
      </c>
      <c r="T4" s="215" t="s">
        <v>63</v>
      </c>
      <c r="U4" s="214" t="s">
        <v>62</v>
      </c>
      <c r="V4" s="215" t="s">
        <v>63</v>
      </c>
      <c r="W4" s="214" t="s">
        <v>62</v>
      </c>
      <c r="X4" s="215" t="s">
        <v>63</v>
      </c>
      <c r="Y4" s="214" t="s">
        <v>62</v>
      </c>
      <c r="Z4" s="215" t="s">
        <v>63</v>
      </c>
      <c r="AA4" s="214" t="s">
        <v>62</v>
      </c>
      <c r="AB4" s="215" t="s">
        <v>63</v>
      </c>
      <c r="AC4" s="214" t="s">
        <v>62</v>
      </c>
      <c r="AD4" s="215" t="s">
        <v>63</v>
      </c>
      <c r="AE4" s="214" t="s">
        <v>62</v>
      </c>
      <c r="AF4" s="215" t="s">
        <v>63</v>
      </c>
      <c r="AG4" s="214" t="s">
        <v>62</v>
      </c>
      <c r="AH4" s="215" t="s">
        <v>63</v>
      </c>
      <c r="AI4" s="214" t="s">
        <v>62</v>
      </c>
      <c r="AJ4" s="215" t="s">
        <v>63</v>
      </c>
      <c r="AK4" s="214" t="s">
        <v>62</v>
      </c>
      <c r="AL4" s="215" t="s">
        <v>63</v>
      </c>
      <c r="AM4" s="214" t="s">
        <v>62</v>
      </c>
      <c r="AN4" s="215" t="s">
        <v>63</v>
      </c>
      <c r="AO4" s="211"/>
      <c r="AQ4" s="213"/>
      <c r="AR4" s="213"/>
    </row>
    <row r="5" spans="1:46" ht="18" customHeight="1" x14ac:dyDescent="0.25">
      <c r="A5" s="65" t="s">
        <v>64</v>
      </c>
      <c r="B5" s="66">
        <v>0.22700000000000001</v>
      </c>
      <c r="C5" s="38">
        <v>187.40356148404601</v>
      </c>
      <c r="D5" s="38">
        <f t="shared" ref="D5:D17" si="0">C5*B5</f>
        <v>42.540608456878445</v>
      </c>
      <c r="E5" s="38">
        <v>185.22812396331199</v>
      </c>
      <c r="F5" s="38">
        <f t="shared" ref="F5:F17" si="1">E5*B5</f>
        <v>42.046784139671821</v>
      </c>
      <c r="G5" s="38">
        <v>174.83040030852499</v>
      </c>
      <c r="H5" s="38">
        <f t="shared" ref="H5:H17" si="2">G5*B5</f>
        <v>39.686500870035175</v>
      </c>
      <c r="I5" s="38">
        <v>172.76825129496601</v>
      </c>
      <c r="J5" s="38">
        <f t="shared" ref="J5:J17" si="3">I5*B5</f>
        <v>39.218393043957285</v>
      </c>
      <c r="K5" s="38">
        <v>161.892549322083</v>
      </c>
      <c r="L5" s="38">
        <f t="shared" ref="L5:L17" si="4">K5*B5</f>
        <v>36.749608696112844</v>
      </c>
      <c r="M5" s="38">
        <v>165.327623280599</v>
      </c>
      <c r="N5" s="38">
        <f t="shared" ref="N5:N17" si="5">M5*B5</f>
        <v>37.529370484695974</v>
      </c>
      <c r="O5" s="38">
        <v>171.58781842774786</v>
      </c>
      <c r="P5" s="38">
        <f t="shared" ref="P5:P17" si="6">O5*B5</f>
        <v>38.950434783098764</v>
      </c>
      <c r="Q5" s="38">
        <v>166.35567747891201</v>
      </c>
      <c r="R5" s="38">
        <f t="shared" ref="R5:R17" si="7">Q5*B5</f>
        <v>37.762738787713026</v>
      </c>
      <c r="S5" s="38">
        <v>169.88892913638401</v>
      </c>
      <c r="T5" s="38">
        <f t="shared" ref="T5:T17" si="8">S5*B5</f>
        <v>38.564786913959168</v>
      </c>
      <c r="U5" s="38">
        <v>165.86008070720001</v>
      </c>
      <c r="V5" s="38">
        <f t="shared" ref="V5:V17" si="9">U5*B5</f>
        <v>37.650238320534406</v>
      </c>
      <c r="W5" s="38">
        <v>160.47012416960001</v>
      </c>
      <c r="X5" s="38">
        <f t="shared" ref="X5:X17" si="10">W5*B5</f>
        <v>36.426718186499201</v>
      </c>
      <c r="Y5" s="38">
        <v>152.11222495999999</v>
      </c>
      <c r="Z5" s="38">
        <f t="shared" ref="Z5:Z17" si="11">Y5*B5</f>
        <v>34.529475065919996</v>
      </c>
      <c r="AA5" s="38">
        <v>148.11027472000001</v>
      </c>
      <c r="AB5" s="38">
        <f t="shared" ref="AB5:AB17" si="12">AA5*B5</f>
        <v>33.621032361440001</v>
      </c>
      <c r="AC5" s="38">
        <v>147.168848</v>
      </c>
      <c r="AD5" s="38">
        <f t="shared" ref="AD5:AD17" si="13">AC5*B5</f>
        <v>33.407328495999998</v>
      </c>
      <c r="AE5" s="38">
        <v>145.83680000000001</v>
      </c>
      <c r="AF5" s="38">
        <f t="shared" ref="AF5:AF17" si="14">AE5*B5</f>
        <v>33.104953600000002</v>
      </c>
      <c r="AG5" s="38">
        <v>104.74994154625</v>
      </c>
      <c r="AH5" s="38">
        <f t="shared" ref="AH5:AH17" si="15">AG5*B5</f>
        <v>23.778236730998749</v>
      </c>
      <c r="AI5" s="38">
        <v>113.10193967572999</v>
      </c>
      <c r="AJ5" s="38">
        <f>AI5*$B5</f>
        <v>25.674140306390708</v>
      </c>
      <c r="AK5" s="38">
        <v>125.10205547532496</v>
      </c>
      <c r="AL5" s="38">
        <f t="shared" ref="AL5:AL17" si="16">AK5*B5</f>
        <v>28.398166592898768</v>
      </c>
      <c r="AM5" s="38">
        <v>138.47546520563719</v>
      </c>
      <c r="AN5" s="38">
        <f>AM5*B5</f>
        <v>31.433930601679645</v>
      </c>
      <c r="AO5" s="67" t="s">
        <v>65</v>
      </c>
      <c r="AP5" s="35"/>
      <c r="AQ5" s="46">
        <f>AM5/AK5-1</f>
        <v>0.1069</v>
      </c>
      <c r="AR5" s="46">
        <f>AM5/O5-1</f>
        <v>-0.19297613038919548</v>
      </c>
      <c r="AT5" s="35"/>
    </row>
    <row r="6" spans="1:46" ht="18" customHeight="1" x14ac:dyDescent="0.25">
      <c r="A6" s="65" t="s">
        <v>66</v>
      </c>
      <c r="B6" s="66">
        <v>0.24729999999999999</v>
      </c>
      <c r="C6" s="38">
        <v>171.108241095621</v>
      </c>
      <c r="D6" s="38">
        <f t="shared" si="0"/>
        <v>42.315068022947074</v>
      </c>
      <c r="E6" s="38">
        <v>166.80029764891501</v>
      </c>
      <c r="F6" s="38">
        <f t="shared" si="1"/>
        <v>41.249713608576677</v>
      </c>
      <c r="G6" s="38">
        <v>161.69319156048201</v>
      </c>
      <c r="H6" s="38">
        <f t="shared" si="2"/>
        <v>39.986726272907198</v>
      </c>
      <c r="I6" s="38">
        <v>166.829631279165</v>
      </c>
      <c r="J6" s="38">
        <f t="shared" si="3"/>
        <v>41.256967815337504</v>
      </c>
      <c r="K6" s="38">
        <v>157.88132395609099</v>
      </c>
      <c r="L6" s="38">
        <f t="shared" si="4"/>
        <v>39.044051414341304</v>
      </c>
      <c r="M6" s="38">
        <v>156.39763981864999</v>
      </c>
      <c r="N6" s="38">
        <f t="shared" si="5"/>
        <v>38.677136327152141</v>
      </c>
      <c r="O6" s="38">
        <v>160.79726934294999</v>
      </c>
      <c r="P6" s="38">
        <f t="shared" si="6"/>
        <v>39.765164708511534</v>
      </c>
      <c r="Q6" s="38">
        <v>163.66404424294399</v>
      </c>
      <c r="R6" s="38">
        <f t="shared" si="7"/>
        <v>40.474118141280044</v>
      </c>
      <c r="S6" s="38">
        <v>165.643846285824</v>
      </c>
      <c r="T6" s="38">
        <f t="shared" si="8"/>
        <v>40.963723186484273</v>
      </c>
      <c r="U6" s="38">
        <v>163.71841249280001</v>
      </c>
      <c r="V6" s="38">
        <f t="shared" si="9"/>
        <v>40.487563409469445</v>
      </c>
      <c r="W6" s="38">
        <v>158.4162277888</v>
      </c>
      <c r="X6" s="38">
        <f t="shared" si="10"/>
        <v>39.176333132170242</v>
      </c>
      <c r="Y6" s="38">
        <v>161.73475328000001</v>
      </c>
      <c r="Z6" s="38">
        <f t="shared" si="11"/>
        <v>39.997004486144</v>
      </c>
      <c r="AA6" s="38">
        <v>153.12336895999999</v>
      </c>
      <c r="AB6" s="38">
        <f t="shared" si="12"/>
        <v>37.867409143807997</v>
      </c>
      <c r="AC6" s="38">
        <v>152.06921600000001</v>
      </c>
      <c r="AD6" s="38">
        <f t="shared" si="13"/>
        <v>37.606717116799999</v>
      </c>
      <c r="AE6" s="38">
        <v>150.68639999999999</v>
      </c>
      <c r="AF6" s="38">
        <f t="shared" si="14"/>
        <v>37.264746719999998</v>
      </c>
      <c r="AG6" s="38">
        <v>129.43505575</v>
      </c>
      <c r="AH6" s="38">
        <f t="shared" si="15"/>
        <v>32.009289286974997</v>
      </c>
      <c r="AI6" s="38">
        <v>133.75240002525001</v>
      </c>
      <c r="AJ6" s="38">
        <f t="shared" ref="AJ6:AJ17" si="17">AI6*$B6</f>
        <v>33.076968526244329</v>
      </c>
      <c r="AK6" s="38">
        <v>142.52655746690644</v>
      </c>
      <c r="AL6" s="38">
        <f t="shared" si="16"/>
        <v>35.246817661565963</v>
      </c>
      <c r="AM6" s="38">
        <v>142.14173576174579</v>
      </c>
      <c r="AN6" s="38">
        <f t="shared" ref="AN6:AN17" si="18">AM6*B6</f>
        <v>35.151651253879734</v>
      </c>
      <c r="AO6" s="67" t="s">
        <v>67</v>
      </c>
      <c r="AP6" s="35"/>
      <c r="AQ6" s="46">
        <f t="shared" ref="AQ6:AQ17" si="19">AM6/AK6-1</f>
        <v>-2.7000000000000357E-3</v>
      </c>
      <c r="AR6" s="46">
        <f t="shared" ref="AR6:AR17" si="20">AM6/O6-1</f>
        <v>-0.11601897008223128</v>
      </c>
      <c r="AT6" s="35"/>
    </row>
    <row r="7" spans="1:46" ht="18" customHeight="1" x14ac:dyDescent="0.25">
      <c r="A7" s="65" t="s">
        <v>68</v>
      </c>
      <c r="B7" s="66">
        <v>0.1242</v>
      </c>
      <c r="C7" s="38">
        <v>169.023616462755</v>
      </c>
      <c r="D7" s="38">
        <f t="shared" si="0"/>
        <v>20.992733164674171</v>
      </c>
      <c r="E7" s="38">
        <v>160.557390082572</v>
      </c>
      <c r="F7" s="38">
        <f t="shared" si="1"/>
        <v>19.941227848255444</v>
      </c>
      <c r="G7" s="38">
        <v>163.91851154624601</v>
      </c>
      <c r="H7" s="38">
        <f t="shared" si="2"/>
        <v>20.358679134043754</v>
      </c>
      <c r="I7" s="38">
        <v>168.53562191812799</v>
      </c>
      <c r="J7" s="38">
        <f t="shared" si="3"/>
        <v>20.932124242231495</v>
      </c>
      <c r="K7" s="38">
        <v>171.66900195727362</v>
      </c>
      <c r="L7" s="38">
        <f t="shared" si="4"/>
        <v>21.321290043093384</v>
      </c>
      <c r="M7" s="38">
        <v>172.08147701105901</v>
      </c>
      <c r="N7" s="38">
        <f t="shared" si="5"/>
        <v>21.37251944477353</v>
      </c>
      <c r="O7" s="38">
        <v>165.06634803584001</v>
      </c>
      <c r="P7" s="38">
        <f t="shared" si="6"/>
        <v>20.501240426051329</v>
      </c>
      <c r="Q7" s="38">
        <v>171.01072617855999</v>
      </c>
      <c r="R7" s="38">
        <f t="shared" si="7"/>
        <v>21.239532191377151</v>
      </c>
      <c r="S7" s="38">
        <v>167.51900934400001</v>
      </c>
      <c r="T7" s="38">
        <f t="shared" si="8"/>
        <v>20.805860960524804</v>
      </c>
      <c r="U7" s="38">
        <v>160.52793288960001</v>
      </c>
      <c r="V7" s="38">
        <f t="shared" si="9"/>
        <v>19.937569264888321</v>
      </c>
      <c r="W7" s="38">
        <v>151.16096128000001</v>
      </c>
      <c r="X7" s="38">
        <f t="shared" si="10"/>
        <v>18.774191390976004</v>
      </c>
      <c r="Y7" s="38">
        <v>144.61975935999999</v>
      </c>
      <c r="Z7" s="38">
        <f t="shared" si="11"/>
        <v>17.961774112512</v>
      </c>
      <c r="AA7" s="38">
        <v>149.01461504</v>
      </c>
      <c r="AB7" s="38">
        <f t="shared" si="12"/>
        <v>18.507615187968</v>
      </c>
      <c r="AC7" s="38">
        <v>144.120192</v>
      </c>
      <c r="AD7" s="38">
        <f t="shared" si="13"/>
        <v>17.899727846400001</v>
      </c>
      <c r="AE7" s="38">
        <v>143.3184</v>
      </c>
      <c r="AF7" s="38">
        <f t="shared" si="14"/>
        <v>17.800145279999999</v>
      </c>
      <c r="AG7" s="38">
        <v>134.05773631250005</v>
      </c>
      <c r="AH7" s="38">
        <f t="shared" si="15"/>
        <v>16.649970850012508</v>
      </c>
      <c r="AI7" s="38">
        <v>140.51063932256301</v>
      </c>
      <c r="AJ7" s="38">
        <f t="shared" si="17"/>
        <v>17.451421403862327</v>
      </c>
      <c r="AK7" s="38">
        <v>151.32995855040036</v>
      </c>
      <c r="AL7" s="38">
        <f t="shared" si="16"/>
        <v>18.795180851959724</v>
      </c>
      <c r="AM7" s="38">
        <v>149.84692495660644</v>
      </c>
      <c r="AN7" s="38">
        <f t="shared" si="18"/>
        <v>18.610988079610522</v>
      </c>
      <c r="AO7" s="67" t="s">
        <v>69</v>
      </c>
      <c r="AP7" s="35"/>
      <c r="AQ7" s="46">
        <f t="shared" si="19"/>
        <v>-9.7999999999999199E-3</v>
      </c>
      <c r="AR7" s="46">
        <f t="shared" si="20"/>
        <v>-9.2201852529802397E-2</v>
      </c>
      <c r="AT7" s="35"/>
    </row>
    <row r="8" spans="1:46" ht="18" customHeight="1" x14ac:dyDescent="0.25">
      <c r="A8" s="65" t="s">
        <v>70</v>
      </c>
      <c r="B8" s="66">
        <v>6.3200000000000006E-2</v>
      </c>
      <c r="C8" s="38">
        <v>157.10080393202611</v>
      </c>
      <c r="D8" s="38">
        <f t="shared" si="0"/>
        <v>9.9287708085040514</v>
      </c>
      <c r="E8" s="38">
        <v>149.61981326859629</v>
      </c>
      <c r="F8" s="38">
        <f t="shared" si="1"/>
        <v>9.4559721985752869</v>
      </c>
      <c r="G8" s="38">
        <v>146.16656050956499</v>
      </c>
      <c r="H8" s="38">
        <f t="shared" si="2"/>
        <v>9.2377266242045089</v>
      </c>
      <c r="I8" s="38">
        <v>139.831601185604</v>
      </c>
      <c r="J8" s="38">
        <f t="shared" si="3"/>
        <v>8.8373571949301741</v>
      </c>
      <c r="K8" s="38">
        <v>153.63025793026199</v>
      </c>
      <c r="L8" s="38">
        <f t="shared" si="4"/>
        <v>9.7094323011925585</v>
      </c>
      <c r="M8" s="38">
        <v>146.83050094847999</v>
      </c>
      <c r="N8" s="38">
        <f t="shared" si="5"/>
        <v>9.2796876599439369</v>
      </c>
      <c r="O8" s="38">
        <v>149.42263614677799</v>
      </c>
      <c r="P8" s="38">
        <f t="shared" si="6"/>
        <v>9.4435106044763693</v>
      </c>
      <c r="Q8" s="38">
        <v>142.55388441599999</v>
      </c>
      <c r="R8" s="38">
        <f t="shared" si="7"/>
        <v>9.0094054950911993</v>
      </c>
      <c r="S8" s="38">
        <v>168.73251311385599</v>
      </c>
      <c r="T8" s="38">
        <f t="shared" si="8"/>
        <v>10.6638948287957</v>
      </c>
      <c r="U8" s="38">
        <v>159.70347520000001</v>
      </c>
      <c r="V8" s="38">
        <f t="shared" si="9"/>
        <v>10.093259632640002</v>
      </c>
      <c r="W8" s="38">
        <v>160.14248721920001</v>
      </c>
      <c r="X8" s="38">
        <f t="shared" si="10"/>
        <v>10.121005192253442</v>
      </c>
      <c r="Y8" s="38">
        <v>153.70347520000001</v>
      </c>
      <c r="Z8" s="38">
        <f t="shared" si="11"/>
        <v>9.7140596326400015</v>
      </c>
      <c r="AA8" s="38">
        <v>140.90886656000001</v>
      </c>
      <c r="AB8" s="38">
        <f t="shared" si="12"/>
        <v>8.9054403665920017</v>
      </c>
      <c r="AC8" s="38">
        <v>139.73043200000001</v>
      </c>
      <c r="AD8" s="38">
        <f t="shared" si="13"/>
        <v>8.8309633024000007</v>
      </c>
      <c r="AE8" s="38">
        <v>137.2192</v>
      </c>
      <c r="AF8" s="38">
        <f t="shared" si="14"/>
        <v>8.6722534400000004</v>
      </c>
      <c r="AG8" s="38">
        <v>92.453611250000009</v>
      </c>
      <c r="AH8" s="38">
        <f t="shared" si="15"/>
        <v>5.8430682310000011</v>
      </c>
      <c r="AI8" s="38">
        <v>105.19521987875</v>
      </c>
      <c r="AJ8" s="38">
        <f t="shared" si="17"/>
        <v>6.6483378963370008</v>
      </c>
      <c r="AK8" s="38">
        <v>116.05136657023699</v>
      </c>
      <c r="AL8" s="38">
        <f t="shared" si="16"/>
        <v>7.3344463672389786</v>
      </c>
      <c r="AM8" s="38">
        <v>123.76878244715775</v>
      </c>
      <c r="AN8" s="38">
        <f t="shared" si="18"/>
        <v>7.8221870506603706</v>
      </c>
      <c r="AO8" s="67" t="s">
        <v>71</v>
      </c>
      <c r="AP8" s="35"/>
      <c r="AQ8" s="46">
        <f t="shared" si="19"/>
        <v>6.6500000000000004E-2</v>
      </c>
      <c r="AR8" s="46">
        <f t="shared" si="20"/>
        <v>-0.1716865286355973</v>
      </c>
      <c r="AT8" s="35"/>
    </row>
    <row r="9" spans="1:46" ht="18" customHeight="1" x14ac:dyDescent="0.25">
      <c r="A9" s="65" t="s">
        <v>72</v>
      </c>
      <c r="B9" s="66">
        <v>5.0500000000000003E-2</v>
      </c>
      <c r="C9" s="38">
        <v>136.51247897333695</v>
      </c>
      <c r="D9" s="38">
        <f t="shared" si="0"/>
        <v>6.893880188153517</v>
      </c>
      <c r="E9" s="38">
        <v>128.785357522016</v>
      </c>
      <c r="F9" s="38">
        <f t="shared" si="1"/>
        <v>6.5036605548618081</v>
      </c>
      <c r="G9" s="38">
        <v>122.358469308848</v>
      </c>
      <c r="H9" s="38">
        <f t="shared" si="2"/>
        <v>6.1791027000968244</v>
      </c>
      <c r="I9" s="38">
        <v>115.729103746825</v>
      </c>
      <c r="J9" s="38">
        <f t="shared" si="3"/>
        <v>5.8443197392146633</v>
      </c>
      <c r="K9" s="38">
        <v>131.91137968353095</v>
      </c>
      <c r="L9" s="38">
        <f t="shared" si="4"/>
        <v>6.6615246740183132</v>
      </c>
      <c r="M9" s="38">
        <v>119.27315869479899</v>
      </c>
      <c r="N9" s="38">
        <f t="shared" si="5"/>
        <v>6.0232945140873495</v>
      </c>
      <c r="O9" s="38">
        <v>138.854083877401</v>
      </c>
      <c r="P9" s="38">
        <f t="shared" si="6"/>
        <v>7.0121312358087504</v>
      </c>
      <c r="Q9" s="38">
        <v>144.20980643123198</v>
      </c>
      <c r="R9" s="38">
        <f t="shared" si="7"/>
        <v>7.2825952247772152</v>
      </c>
      <c r="S9" s="38">
        <v>147.36998266387201</v>
      </c>
      <c r="T9" s="38">
        <f t="shared" si="8"/>
        <v>7.4421841245255367</v>
      </c>
      <c r="U9" s="38">
        <v>153.41468769279999</v>
      </c>
      <c r="V9" s="38">
        <f t="shared" si="9"/>
        <v>7.7474417284863994</v>
      </c>
      <c r="W9" s="38">
        <v>161.22782615680001</v>
      </c>
      <c r="X9" s="38">
        <f t="shared" si="10"/>
        <v>8.1420052209184011</v>
      </c>
      <c r="Y9" s="38">
        <v>149.07779968</v>
      </c>
      <c r="Z9" s="38">
        <f t="shared" si="11"/>
        <v>7.5284288838400002</v>
      </c>
      <c r="AA9" s="38">
        <v>145.29533888</v>
      </c>
      <c r="AB9" s="38">
        <f t="shared" si="12"/>
        <v>7.3374146134400009</v>
      </c>
      <c r="AC9" s="38">
        <v>136.350784</v>
      </c>
      <c r="AD9" s="38">
        <f t="shared" si="13"/>
        <v>6.8857145920000002</v>
      </c>
      <c r="AE9" s="38">
        <v>135.45439999999999</v>
      </c>
      <c r="AF9" s="38">
        <f t="shared" si="14"/>
        <v>6.8404471999999998</v>
      </c>
      <c r="AG9" s="38">
        <v>95.366735000000006</v>
      </c>
      <c r="AH9" s="38">
        <f t="shared" si="15"/>
        <v>4.8160201175000008</v>
      </c>
      <c r="AI9" s="38">
        <v>108.854374415</v>
      </c>
      <c r="AJ9" s="38">
        <f t="shared" si="17"/>
        <v>5.4971459079575</v>
      </c>
      <c r="AK9" s="38">
        <v>116.12584662592199</v>
      </c>
      <c r="AL9" s="38">
        <f t="shared" si="16"/>
        <v>5.8643552546090607</v>
      </c>
      <c r="AM9" s="38">
        <v>119.20318156150893</v>
      </c>
      <c r="AN9" s="38">
        <f t="shared" si="18"/>
        <v>6.0197606688562013</v>
      </c>
      <c r="AO9" s="67" t="s">
        <v>73</v>
      </c>
      <c r="AP9" s="35"/>
      <c r="AQ9" s="46">
        <f t="shared" si="19"/>
        <v>2.6499999999999968E-2</v>
      </c>
      <c r="AR9" s="46">
        <f t="shared" si="20"/>
        <v>-0.14152196152359853</v>
      </c>
      <c r="AT9" s="35"/>
    </row>
    <row r="10" spans="1:46" ht="18" customHeight="1" x14ac:dyDescent="0.25">
      <c r="A10" s="65" t="s">
        <v>74</v>
      </c>
      <c r="B10" s="66">
        <v>4.5199999999999997E-2</v>
      </c>
      <c r="C10" s="38">
        <v>133.23236874326304</v>
      </c>
      <c r="D10" s="38">
        <f t="shared" si="0"/>
        <v>6.0221030671954887</v>
      </c>
      <c r="E10" s="38">
        <v>138.78371744089901</v>
      </c>
      <c r="F10" s="38">
        <f t="shared" si="1"/>
        <v>6.2730240283286349</v>
      </c>
      <c r="G10" s="38">
        <v>150.626399494309</v>
      </c>
      <c r="H10" s="38">
        <f t="shared" si="2"/>
        <v>6.8083132571427667</v>
      </c>
      <c r="I10" s="38">
        <v>121.95520671716</v>
      </c>
      <c r="J10" s="38">
        <f t="shared" si="3"/>
        <v>5.5123753436156315</v>
      </c>
      <c r="K10" s="38">
        <v>137.72247742859199</v>
      </c>
      <c r="L10" s="38">
        <f t="shared" si="4"/>
        <v>6.2250559797723577</v>
      </c>
      <c r="M10" s="38">
        <v>143.97304210368</v>
      </c>
      <c r="N10" s="38">
        <f t="shared" si="5"/>
        <v>6.5075815030863353</v>
      </c>
      <c r="O10" s="38">
        <v>136.10564683359999</v>
      </c>
      <c r="P10" s="38">
        <f t="shared" si="6"/>
        <v>6.1519752368787195</v>
      </c>
      <c r="Q10" s="38">
        <v>151.19712825600001</v>
      </c>
      <c r="R10" s="38">
        <f t="shared" si="7"/>
        <v>6.8341101971712002</v>
      </c>
      <c r="S10" s="38">
        <v>120.100616032</v>
      </c>
      <c r="T10" s="38">
        <f t="shared" si="8"/>
        <v>5.4285478446463999</v>
      </c>
      <c r="U10" s="38">
        <v>138.43228543999999</v>
      </c>
      <c r="V10" s="38">
        <f t="shared" si="9"/>
        <v>6.2571393018879986</v>
      </c>
      <c r="W10" s="38">
        <v>123.0127904</v>
      </c>
      <c r="X10" s="38">
        <f t="shared" si="10"/>
        <v>5.5601781260799994</v>
      </c>
      <c r="Y10" s="38">
        <v>126.99059200000001</v>
      </c>
      <c r="Z10" s="38">
        <f t="shared" si="11"/>
        <v>5.7399747583999998</v>
      </c>
      <c r="AA10" s="38">
        <v>137.3503872</v>
      </c>
      <c r="AB10" s="38">
        <f t="shared" si="12"/>
        <v>6.2082375014399993</v>
      </c>
      <c r="AC10" s="38">
        <v>133.73823999999999</v>
      </c>
      <c r="AD10" s="38">
        <f t="shared" si="13"/>
        <v>6.0449684479999988</v>
      </c>
      <c r="AE10" s="38">
        <v>125.27200000000001</v>
      </c>
      <c r="AF10" s="38">
        <f t="shared" si="14"/>
        <v>5.6622943999999995</v>
      </c>
      <c r="AG10" s="38">
        <v>83.208250125000006</v>
      </c>
      <c r="AH10" s="38">
        <f t="shared" si="15"/>
        <v>3.7610129056499999</v>
      </c>
      <c r="AI10" s="38">
        <v>87.628794371124997</v>
      </c>
      <c r="AJ10" s="38">
        <f t="shared" si="17"/>
        <v>3.9608215055748497</v>
      </c>
      <c r="AK10" s="38">
        <v>89.670545279972217</v>
      </c>
      <c r="AL10" s="38">
        <f t="shared" si="16"/>
        <v>4.0531086466547439</v>
      </c>
      <c r="AM10" s="38">
        <v>92.324793420259397</v>
      </c>
      <c r="AN10" s="38">
        <f t="shared" si="18"/>
        <v>4.1730806625957246</v>
      </c>
      <c r="AO10" s="67" t="s">
        <v>75</v>
      </c>
      <c r="AP10" s="35"/>
      <c r="AQ10" s="46">
        <f t="shared" si="19"/>
        <v>2.9600000000000071E-2</v>
      </c>
      <c r="AR10" s="46">
        <f t="shared" si="20"/>
        <v>-0.32166816316494329</v>
      </c>
      <c r="AT10" s="35"/>
    </row>
    <row r="11" spans="1:46" ht="18" customHeight="1" x14ac:dyDescent="0.25">
      <c r="A11" s="65" t="s">
        <v>76</v>
      </c>
      <c r="B11" s="66">
        <v>4.07E-2</v>
      </c>
      <c r="C11" s="38">
        <v>129.911750044445</v>
      </c>
      <c r="D11" s="82">
        <f t="shared" si="0"/>
        <v>5.2874082268089113</v>
      </c>
      <c r="E11" s="38">
        <v>143.123986546547</v>
      </c>
      <c r="F11" s="38">
        <f t="shared" si="1"/>
        <v>5.8251462524444628</v>
      </c>
      <c r="G11" s="38">
        <v>118.74551792236475</v>
      </c>
      <c r="H11" s="38">
        <f t="shared" si="2"/>
        <v>4.8329425794402452</v>
      </c>
      <c r="I11" s="38">
        <v>122.98642927673494</v>
      </c>
      <c r="J11" s="38">
        <f t="shared" si="3"/>
        <v>5.0055476715631118</v>
      </c>
      <c r="K11" s="38">
        <v>141.36371181233901</v>
      </c>
      <c r="L11" s="38">
        <f t="shared" si="4"/>
        <v>5.7535030707621972</v>
      </c>
      <c r="M11" s="38">
        <v>153.12257285888001</v>
      </c>
      <c r="N11" s="38">
        <f t="shared" si="5"/>
        <v>6.232088715356416</v>
      </c>
      <c r="O11" s="38">
        <v>137.61148216896001</v>
      </c>
      <c r="P11" s="38">
        <f t="shared" si="6"/>
        <v>5.6007873242766726</v>
      </c>
      <c r="Q11" s="38">
        <v>152.430868624</v>
      </c>
      <c r="R11" s="38">
        <f t="shared" si="7"/>
        <v>6.2039363529968004</v>
      </c>
      <c r="S11" s="38">
        <v>139.75517164799999</v>
      </c>
      <c r="T11" s="38">
        <f t="shared" si="8"/>
        <v>5.6880354860735993</v>
      </c>
      <c r="U11" s="38">
        <v>139.84483359999999</v>
      </c>
      <c r="V11" s="38">
        <f t="shared" si="9"/>
        <v>5.6916847275199993</v>
      </c>
      <c r="W11" s="38">
        <v>130.34022886400001</v>
      </c>
      <c r="X11" s="38">
        <f t="shared" si="10"/>
        <v>5.3048473147648005</v>
      </c>
      <c r="Y11" s="38">
        <v>118.1448336</v>
      </c>
      <c r="Z11" s="38">
        <f t="shared" si="11"/>
        <v>4.8084947275200003</v>
      </c>
      <c r="AA11" s="38">
        <v>133.40839680000002</v>
      </c>
      <c r="AB11" s="38">
        <f t="shared" si="12"/>
        <v>5.4297217497600005</v>
      </c>
      <c r="AC11" s="38">
        <v>119.11463999999999</v>
      </c>
      <c r="AD11" s="38">
        <f t="shared" si="13"/>
        <v>4.8479658479999994</v>
      </c>
      <c r="AE11" s="38">
        <v>110.4736</v>
      </c>
      <c r="AF11" s="38">
        <f t="shared" si="14"/>
        <v>4.4962755200000002</v>
      </c>
      <c r="AG11" s="38">
        <v>69.34020843750001</v>
      </c>
      <c r="AH11" s="38">
        <f t="shared" si="15"/>
        <v>2.8221464834062506</v>
      </c>
      <c r="AI11" s="38">
        <v>75.513918013781307</v>
      </c>
      <c r="AJ11" s="38">
        <f t="shared" si="17"/>
        <v>3.0734164631608993</v>
      </c>
      <c r="AK11" s="38">
        <v>65.644248929380083</v>
      </c>
      <c r="AL11" s="38">
        <f t="shared" si="16"/>
        <v>2.6717209314257695</v>
      </c>
      <c r="AM11" s="38">
        <v>59.217676959193774</v>
      </c>
      <c r="AN11" s="38">
        <f t="shared" si="18"/>
        <v>2.4101594522391867</v>
      </c>
      <c r="AO11" s="67" t="s">
        <v>77</v>
      </c>
      <c r="AP11" s="35"/>
      <c r="AQ11" s="46">
        <f t="shared" si="19"/>
        <v>-9.7899999999999987E-2</v>
      </c>
      <c r="AR11" s="46">
        <f t="shared" si="20"/>
        <v>-0.56967488449484149</v>
      </c>
      <c r="AT11" s="35"/>
    </row>
    <row r="12" spans="1:46" ht="18" customHeight="1" x14ac:dyDescent="0.25">
      <c r="A12" s="65" t="s">
        <v>78</v>
      </c>
      <c r="B12" s="66">
        <v>2.6800000000000001E-2</v>
      </c>
      <c r="C12" s="38">
        <v>116.44325525201872</v>
      </c>
      <c r="D12" s="38">
        <f t="shared" si="0"/>
        <v>3.1206792407541015</v>
      </c>
      <c r="E12" s="38">
        <v>126.568755708716</v>
      </c>
      <c r="F12" s="38">
        <f t="shared" si="1"/>
        <v>3.392042652993589</v>
      </c>
      <c r="G12" s="38">
        <v>119.44984374175</v>
      </c>
      <c r="H12" s="38">
        <f t="shared" si="2"/>
        <v>3.2012558122789003</v>
      </c>
      <c r="I12" s="38">
        <v>126.568755708716</v>
      </c>
      <c r="J12" s="38">
        <f t="shared" si="3"/>
        <v>3.392042652993589</v>
      </c>
      <c r="K12" s="38">
        <v>117.621760660671</v>
      </c>
      <c r="L12" s="38">
        <f t="shared" si="4"/>
        <v>3.1522631857059831</v>
      </c>
      <c r="M12" s="38">
        <v>123.494580630784</v>
      </c>
      <c r="N12" s="38">
        <f t="shared" si="5"/>
        <v>3.3096547609050111</v>
      </c>
      <c r="O12" s="38">
        <v>117.61657910924301</v>
      </c>
      <c r="P12" s="38">
        <f t="shared" si="6"/>
        <v>3.1521243201277125</v>
      </c>
      <c r="Q12" s="38">
        <v>111.7146028288</v>
      </c>
      <c r="R12" s="38">
        <f t="shared" si="7"/>
        <v>2.99395135581184</v>
      </c>
      <c r="S12" s="38">
        <v>114.96989108940799</v>
      </c>
      <c r="T12" s="38">
        <f t="shared" si="8"/>
        <v>3.0811930811961346</v>
      </c>
      <c r="U12" s="38">
        <v>100.94026688</v>
      </c>
      <c r="V12" s="38">
        <f t="shared" si="9"/>
        <v>2.705199152384</v>
      </c>
      <c r="W12" s="38">
        <v>108.2163825664</v>
      </c>
      <c r="X12" s="38">
        <f t="shared" si="10"/>
        <v>2.9001990527795201</v>
      </c>
      <c r="Y12" s="38">
        <v>116.846496</v>
      </c>
      <c r="Z12" s="38">
        <f t="shared" si="11"/>
        <v>3.1314860928000003</v>
      </c>
      <c r="AA12" s="38">
        <v>102.30873183999999</v>
      </c>
      <c r="AB12" s="38">
        <f t="shared" si="12"/>
        <v>2.7418740133120001</v>
      </c>
      <c r="AC12" s="38">
        <v>116.846496</v>
      </c>
      <c r="AD12" s="38">
        <f t="shared" si="13"/>
        <v>3.1314860928000003</v>
      </c>
      <c r="AE12" s="38">
        <v>113.6896</v>
      </c>
      <c r="AF12" s="38">
        <f t="shared" si="14"/>
        <v>3.04688128</v>
      </c>
      <c r="AG12" s="38">
        <v>63.201288650500004</v>
      </c>
      <c r="AH12" s="38">
        <f t="shared" si="15"/>
        <v>1.6937945358334001</v>
      </c>
      <c r="AI12" s="38">
        <v>73.945507721084994</v>
      </c>
      <c r="AJ12" s="38">
        <f t="shared" si="17"/>
        <v>1.9817396069250779</v>
      </c>
      <c r="AK12" s="38">
        <v>76.555784143639286</v>
      </c>
      <c r="AL12" s="38">
        <f t="shared" si="16"/>
        <v>2.0516950150495328</v>
      </c>
      <c r="AM12" s="38">
        <v>72.23803791793803</v>
      </c>
      <c r="AN12" s="38">
        <f t="shared" si="18"/>
        <v>1.9359794162007393</v>
      </c>
      <c r="AO12" s="67" t="s">
        <v>79</v>
      </c>
      <c r="AP12" s="35"/>
      <c r="AQ12" s="46">
        <f t="shared" si="19"/>
        <v>-5.6400000000000006E-2</v>
      </c>
      <c r="AR12" s="46">
        <f t="shared" si="20"/>
        <v>-0.38581755680172525</v>
      </c>
      <c r="AT12" s="35"/>
    </row>
    <row r="13" spans="1:46" ht="18" customHeight="1" x14ac:dyDescent="0.25">
      <c r="A13" s="65" t="s">
        <v>80</v>
      </c>
      <c r="B13" s="66">
        <v>2.5399999999999999E-2</v>
      </c>
      <c r="C13" s="38">
        <v>126.698373515737</v>
      </c>
      <c r="D13" s="38">
        <f t="shared" si="0"/>
        <v>3.21813868729972</v>
      </c>
      <c r="E13" s="38">
        <v>142.31508965333799</v>
      </c>
      <c r="F13" s="38">
        <f t="shared" si="1"/>
        <v>3.6148032771947847</v>
      </c>
      <c r="G13" s="38">
        <v>159.887096829737</v>
      </c>
      <c r="H13" s="38">
        <f t="shared" si="2"/>
        <v>4.0611322594753201</v>
      </c>
      <c r="I13" s="38">
        <v>152.03942657678422</v>
      </c>
      <c r="J13" s="38">
        <f t="shared" si="3"/>
        <v>3.8618014350503191</v>
      </c>
      <c r="K13" s="38">
        <v>146.19175632383099</v>
      </c>
      <c r="L13" s="38">
        <f t="shared" si="4"/>
        <v>3.7132706106253068</v>
      </c>
      <c r="M13" s="38">
        <v>134.90632610523099</v>
      </c>
      <c r="N13" s="38">
        <f t="shared" si="5"/>
        <v>3.4266206830728669</v>
      </c>
      <c r="O13" s="38">
        <v>144.514570716375</v>
      </c>
      <c r="P13" s="38">
        <f t="shared" si="6"/>
        <v>3.6706700961959249</v>
      </c>
      <c r="Q13" s="38">
        <v>154.20534087065599</v>
      </c>
      <c r="R13" s="38">
        <f t="shared" si="7"/>
        <v>3.916815658114662</v>
      </c>
      <c r="S13" s="38">
        <v>163.09772964147197</v>
      </c>
      <c r="T13" s="38">
        <f t="shared" si="8"/>
        <v>4.1426823328933882</v>
      </c>
      <c r="U13" s="38">
        <v>146.63624007679999</v>
      </c>
      <c r="V13" s="38">
        <f t="shared" si="9"/>
        <v>3.7245604979507196</v>
      </c>
      <c r="W13" s="38">
        <v>138.21841495039999</v>
      </c>
      <c r="X13" s="38">
        <f t="shared" si="10"/>
        <v>3.5107477397401596</v>
      </c>
      <c r="Y13" s="38">
        <v>131.91275008</v>
      </c>
      <c r="Z13" s="38">
        <f t="shared" si="11"/>
        <v>3.3505838520319999</v>
      </c>
      <c r="AA13" s="38">
        <v>130.27931136000001</v>
      </c>
      <c r="AB13" s="38">
        <f t="shared" si="12"/>
        <v>3.3090945085440002</v>
      </c>
      <c r="AC13" s="38">
        <v>119.52230400000001</v>
      </c>
      <c r="AD13" s="38">
        <f t="shared" si="13"/>
        <v>3.0358665216</v>
      </c>
      <c r="AE13" s="38">
        <v>111.72320000000001</v>
      </c>
      <c r="AF13" s="38">
        <f t="shared" si="14"/>
        <v>2.8377692799999998</v>
      </c>
      <c r="AG13" s="38">
        <v>68.29548263037502</v>
      </c>
      <c r="AH13" s="38">
        <f t="shared" si="15"/>
        <v>1.7347052588115255</v>
      </c>
      <c r="AI13" s="38">
        <v>78.552693450000802</v>
      </c>
      <c r="AJ13" s="38">
        <f t="shared" si="17"/>
        <v>1.9952384136300203</v>
      </c>
      <c r="AK13" s="38">
        <v>85.826672863470876</v>
      </c>
      <c r="AL13" s="38">
        <f t="shared" si="16"/>
        <v>2.17999749073216</v>
      </c>
      <c r="AM13" s="38">
        <v>89.817613151622268</v>
      </c>
      <c r="AN13" s="38">
        <f t="shared" si="18"/>
        <v>2.2813673740512055</v>
      </c>
      <c r="AO13" s="67" t="s">
        <v>81</v>
      </c>
      <c r="AP13" s="35"/>
      <c r="AQ13" s="46">
        <f t="shared" si="19"/>
        <v>4.6499999999999986E-2</v>
      </c>
      <c r="AR13" s="46">
        <f t="shared" si="20"/>
        <v>-0.37848749294700013</v>
      </c>
      <c r="AT13" s="35"/>
    </row>
    <row r="14" spans="1:46" ht="18" customHeight="1" x14ac:dyDescent="0.25">
      <c r="A14" s="65" t="s">
        <v>82</v>
      </c>
      <c r="B14" s="66">
        <v>2.3900000000000001E-2</v>
      </c>
      <c r="C14" s="38">
        <v>163.61743747382215</v>
      </c>
      <c r="D14" s="38">
        <f t="shared" si="0"/>
        <v>3.9104567556243497</v>
      </c>
      <c r="E14" s="38">
        <v>179.799381839365</v>
      </c>
      <c r="F14" s="38">
        <f t="shared" si="1"/>
        <v>4.2972052259608233</v>
      </c>
      <c r="G14" s="38">
        <v>165.16336538613601</v>
      </c>
      <c r="H14" s="38">
        <f t="shared" si="2"/>
        <v>3.9474044327286508</v>
      </c>
      <c r="I14" s="38">
        <v>160.84693376217348</v>
      </c>
      <c r="J14" s="38">
        <f t="shared" si="3"/>
        <v>3.8442417169159464</v>
      </c>
      <c r="K14" s="38">
        <v>165.821581198117</v>
      </c>
      <c r="L14" s="38">
        <f t="shared" si="4"/>
        <v>3.9631357906349964</v>
      </c>
      <c r="M14" s="38">
        <v>155.51564690538243</v>
      </c>
      <c r="N14" s="38">
        <f t="shared" si="5"/>
        <v>3.71682396103864</v>
      </c>
      <c r="O14" s="38">
        <v>152.88833147662336</v>
      </c>
      <c r="P14" s="38">
        <f t="shared" si="6"/>
        <v>3.6540311222912987</v>
      </c>
      <c r="Q14" s="38">
        <v>148.11013990988801</v>
      </c>
      <c r="R14" s="38">
        <f t="shared" si="7"/>
        <v>3.5398323438463235</v>
      </c>
      <c r="S14" s="38">
        <v>142.88629109964799</v>
      </c>
      <c r="T14" s="38">
        <f t="shared" si="8"/>
        <v>3.4149823572815872</v>
      </c>
      <c r="U14" s="38">
        <v>139.72654708479999</v>
      </c>
      <c r="V14" s="38">
        <f t="shared" si="9"/>
        <v>3.3394644753267198</v>
      </c>
      <c r="W14" s="38">
        <v>129.01581660159999</v>
      </c>
      <c r="X14" s="38">
        <f t="shared" si="10"/>
        <v>3.0834780167782401</v>
      </c>
      <c r="Y14" s="38">
        <v>136.11695552</v>
      </c>
      <c r="Z14" s="38">
        <f t="shared" si="11"/>
        <v>3.2531952369280002</v>
      </c>
      <c r="AA14" s="38">
        <v>141.10414847999999</v>
      </c>
      <c r="AB14" s="38">
        <f t="shared" si="12"/>
        <v>3.3723891486720001</v>
      </c>
      <c r="AC14" s="38">
        <v>146.98348799999999</v>
      </c>
      <c r="AD14" s="38">
        <f t="shared" si="13"/>
        <v>3.5129053632000002</v>
      </c>
      <c r="AE14" s="38">
        <v>139.28639999999999</v>
      </c>
      <c r="AF14" s="38">
        <f t="shared" si="14"/>
        <v>3.3289449599999998</v>
      </c>
      <c r="AG14" s="38">
        <v>73.962889000000004</v>
      </c>
      <c r="AH14" s="38">
        <f t="shared" si="15"/>
        <v>1.7677130471000002</v>
      </c>
      <c r="AI14" s="38">
        <v>85.542584124000001</v>
      </c>
      <c r="AJ14" s="38">
        <f t="shared" si="17"/>
        <v>2.0444677605636001</v>
      </c>
      <c r="AK14" s="38">
        <v>93.865877559265201</v>
      </c>
      <c r="AL14" s="38">
        <f t="shared" si="16"/>
        <v>2.2433944736664384</v>
      </c>
      <c r="AM14" s="38">
        <v>95.198773020606765</v>
      </c>
      <c r="AN14" s="38">
        <f t="shared" si="18"/>
        <v>2.2752506751925017</v>
      </c>
      <c r="AO14" s="67" t="s">
        <v>83</v>
      </c>
      <c r="AP14" s="35"/>
      <c r="AQ14" s="46">
        <f t="shared" si="19"/>
        <v>1.419999999999999E-2</v>
      </c>
      <c r="AR14" s="46">
        <f t="shared" si="20"/>
        <v>-0.3773313365306582</v>
      </c>
      <c r="AT14" s="35"/>
    </row>
    <row r="15" spans="1:46" ht="18" customHeight="1" x14ac:dyDescent="0.25">
      <c r="A15" s="65" t="s">
        <v>84</v>
      </c>
      <c r="B15" s="66">
        <v>2.1399999999999999E-2</v>
      </c>
      <c r="C15" s="38">
        <v>141.39803112390399</v>
      </c>
      <c r="D15" s="38">
        <f t="shared" si="0"/>
        <v>3.0259178660515453</v>
      </c>
      <c r="E15" s="38">
        <v>145.99781235989335</v>
      </c>
      <c r="F15" s="38">
        <f t="shared" si="1"/>
        <v>3.1243531845017176</v>
      </c>
      <c r="G15" s="38">
        <v>139.92780541025999</v>
      </c>
      <c r="H15" s="38">
        <f t="shared" si="2"/>
        <v>2.9944550357795636</v>
      </c>
      <c r="I15" s="38">
        <v>147.47253773726601</v>
      </c>
      <c r="J15" s="38">
        <f t="shared" si="3"/>
        <v>3.1559123075774926</v>
      </c>
      <c r="K15" s="38">
        <v>142.76338364968771</v>
      </c>
      <c r="L15" s="38">
        <f t="shared" si="4"/>
        <v>3.0551364101033167</v>
      </c>
      <c r="M15" s="38">
        <v>146.0080798934579</v>
      </c>
      <c r="N15" s="38">
        <f t="shared" si="5"/>
        <v>3.124572909719999</v>
      </c>
      <c r="O15" s="38">
        <v>141.34988480167101</v>
      </c>
      <c r="P15" s="38">
        <f t="shared" si="6"/>
        <v>3.0248875347557593</v>
      </c>
      <c r="Q15" s="38">
        <v>125.86903439091201</v>
      </c>
      <c r="R15" s="38">
        <f t="shared" si="7"/>
        <v>2.6935973359655168</v>
      </c>
      <c r="S15" s="38">
        <v>139.95858248072</v>
      </c>
      <c r="T15" s="38">
        <f t="shared" si="8"/>
        <v>2.9951136650874077</v>
      </c>
      <c r="U15" s="38">
        <v>135.7295312704</v>
      </c>
      <c r="V15" s="38">
        <f t="shared" si="9"/>
        <v>2.9046119691865599</v>
      </c>
      <c r="W15" s="38">
        <v>119.12134586400001</v>
      </c>
      <c r="X15" s="38">
        <f t="shared" si="10"/>
        <v>2.5491968014895998</v>
      </c>
      <c r="Y15" s="38">
        <v>126.88943328000001</v>
      </c>
      <c r="Z15" s="38">
        <f t="shared" si="11"/>
        <v>2.7154338721919999</v>
      </c>
      <c r="AA15" s="38">
        <v>107.8666836</v>
      </c>
      <c r="AB15" s="38">
        <f t="shared" si="12"/>
        <v>2.3083470290400001</v>
      </c>
      <c r="AC15" s="38">
        <v>117.490216</v>
      </c>
      <c r="AD15" s="38">
        <f t="shared" si="13"/>
        <v>2.5142906223999999</v>
      </c>
      <c r="AE15" s="38">
        <v>110.8232</v>
      </c>
      <c r="AF15" s="38">
        <f t="shared" si="14"/>
        <v>2.3716164799999997</v>
      </c>
      <c r="AG15" s="38">
        <v>64.717527875000002</v>
      </c>
      <c r="AH15" s="38">
        <f t="shared" si="15"/>
        <v>1.3849550965249999</v>
      </c>
      <c r="AI15" s="38">
        <v>69.811482484750002</v>
      </c>
      <c r="AJ15" s="38">
        <f t="shared" si="17"/>
        <v>1.49396572517365</v>
      </c>
      <c r="AK15" s="38">
        <v>76.422629876055822</v>
      </c>
      <c r="AL15" s="38">
        <f t="shared" si="16"/>
        <v>1.6354442793475945</v>
      </c>
      <c r="AM15" s="38">
        <v>80.954491827705922</v>
      </c>
      <c r="AN15" s="38">
        <f t="shared" si="18"/>
        <v>1.7324261251129067</v>
      </c>
      <c r="AO15" s="67" t="s">
        <v>91</v>
      </c>
      <c r="AP15" s="35"/>
      <c r="AQ15" s="46">
        <f t="shared" si="19"/>
        <v>5.9299999999999908E-2</v>
      </c>
      <c r="AR15" s="46">
        <f t="shared" si="20"/>
        <v>-0.4272758556450631</v>
      </c>
      <c r="AT15" s="35"/>
    </row>
    <row r="16" spans="1:46" ht="18" customHeight="1" x14ac:dyDescent="0.25">
      <c r="A16" s="65" t="s">
        <v>111</v>
      </c>
      <c r="B16" s="66">
        <v>1.52E-2</v>
      </c>
      <c r="C16" s="38">
        <v>178.29247529787034</v>
      </c>
      <c r="D16" s="38">
        <f t="shared" si="0"/>
        <v>2.7100456245276292</v>
      </c>
      <c r="E16" s="38">
        <v>160.623851619703</v>
      </c>
      <c r="F16" s="38">
        <f t="shared" si="1"/>
        <v>2.4414825446194857</v>
      </c>
      <c r="G16" s="38">
        <v>164.92008923852165</v>
      </c>
      <c r="H16" s="38">
        <f t="shared" si="2"/>
        <v>2.5067853564255294</v>
      </c>
      <c r="I16" s="38">
        <v>169.07773854705582</v>
      </c>
      <c r="J16" s="38">
        <f t="shared" si="3"/>
        <v>2.5699816259152484</v>
      </c>
      <c r="K16" s="38">
        <v>138.58831028447199</v>
      </c>
      <c r="L16" s="38">
        <f t="shared" si="4"/>
        <v>2.1065423163239743</v>
      </c>
      <c r="M16" s="38">
        <v>151.891917666202</v>
      </c>
      <c r="N16" s="38">
        <f t="shared" si="5"/>
        <v>2.3087571485262703</v>
      </c>
      <c r="O16" s="38">
        <v>156.58831028447199</v>
      </c>
      <c r="P16" s="38">
        <f t="shared" si="6"/>
        <v>2.3801423163239743</v>
      </c>
      <c r="Q16" s="38">
        <v>165.35628878745604</v>
      </c>
      <c r="R16" s="38">
        <f t="shared" si="7"/>
        <v>2.5134155895693318</v>
      </c>
      <c r="S16" s="38">
        <v>142.18086620057602</v>
      </c>
      <c r="T16" s="38">
        <f t="shared" si="8"/>
        <v>2.1611491662487556</v>
      </c>
      <c r="U16" s="38">
        <v>153.10767480320001</v>
      </c>
      <c r="V16" s="38">
        <f t="shared" si="9"/>
        <v>2.32723665700864</v>
      </c>
      <c r="W16" s="38">
        <v>145.08251653120001</v>
      </c>
      <c r="X16" s="38">
        <f t="shared" si="10"/>
        <v>2.2052542512742401</v>
      </c>
      <c r="Y16" s="38">
        <v>164.33046271999999</v>
      </c>
      <c r="Z16" s="38">
        <f t="shared" si="11"/>
        <v>2.4978230333439999</v>
      </c>
      <c r="AA16" s="38">
        <v>151.54520063999999</v>
      </c>
      <c r="AB16" s="38">
        <f t="shared" si="12"/>
        <v>2.303487049728</v>
      </c>
      <c r="AC16" s="38">
        <v>139.263104</v>
      </c>
      <c r="AD16" s="38">
        <f t="shared" si="13"/>
        <v>2.1167991808000002</v>
      </c>
      <c r="AE16" s="38">
        <v>126.6224</v>
      </c>
      <c r="AF16" s="38">
        <f t="shared" si="14"/>
        <v>1.92466048</v>
      </c>
      <c r="AG16" s="38">
        <v>64.717527875000002</v>
      </c>
      <c r="AH16" s="38">
        <f t="shared" si="15"/>
        <v>0.98370642370000005</v>
      </c>
      <c r="AI16" s="38">
        <v>74.183037298374998</v>
      </c>
      <c r="AJ16" s="38">
        <f t="shared" si="17"/>
        <v>1.1275821669352999</v>
      </c>
      <c r="AK16" s="38">
        <v>81.912909784865676</v>
      </c>
      <c r="AL16" s="38">
        <f t="shared" si="16"/>
        <v>1.2450762287299582</v>
      </c>
      <c r="AM16" s="38">
        <v>86.72938888021578</v>
      </c>
      <c r="AN16" s="38">
        <f t="shared" si="18"/>
        <v>1.3182867109792797</v>
      </c>
      <c r="AO16" s="67" t="s">
        <v>85</v>
      </c>
      <c r="AP16" s="35"/>
      <c r="AQ16" s="46">
        <f t="shared" si="19"/>
        <v>5.8799999999999963E-2</v>
      </c>
      <c r="AR16" s="46">
        <f t="shared" si="20"/>
        <v>-0.44613114016840971</v>
      </c>
      <c r="AT16" s="35"/>
    </row>
    <row r="17" spans="1:46" ht="18" customHeight="1" x14ac:dyDescent="0.25">
      <c r="A17" s="65" t="s">
        <v>86</v>
      </c>
      <c r="B17" s="66">
        <v>1.66E-2</v>
      </c>
      <c r="C17" s="38">
        <v>154.445622773304</v>
      </c>
      <c r="D17" s="38">
        <f t="shared" si="0"/>
        <v>2.5637973380368462</v>
      </c>
      <c r="E17" s="38">
        <v>149.94720657602301</v>
      </c>
      <c r="F17" s="38">
        <f t="shared" si="1"/>
        <v>2.4891236291619818</v>
      </c>
      <c r="G17" s="38">
        <v>143.86365686166044</v>
      </c>
      <c r="H17" s="38">
        <f t="shared" si="2"/>
        <v>2.3881367039035633</v>
      </c>
      <c r="I17" s="38">
        <v>131.77018779638499</v>
      </c>
      <c r="J17" s="38">
        <f t="shared" si="3"/>
        <v>2.187385117419991</v>
      </c>
      <c r="K17" s="38">
        <v>139.673453263748</v>
      </c>
      <c r="L17" s="38">
        <f t="shared" si="4"/>
        <v>2.3185793241782169</v>
      </c>
      <c r="M17" s="38">
        <v>147.99354855507201</v>
      </c>
      <c r="N17" s="38">
        <f t="shared" si="5"/>
        <v>2.4566929060141955</v>
      </c>
      <c r="O17" s="38">
        <v>162.649528675645</v>
      </c>
      <c r="P17" s="38">
        <f t="shared" si="6"/>
        <v>2.6999821760157072</v>
      </c>
      <c r="Q17" s="38">
        <v>158.0167266112</v>
      </c>
      <c r="R17" s="38">
        <f t="shared" si="7"/>
        <v>2.6230776617459202</v>
      </c>
      <c r="S17" s="38">
        <v>143.968586263552</v>
      </c>
      <c r="T17" s="38">
        <f t="shared" si="8"/>
        <v>2.3898785319749631</v>
      </c>
      <c r="U17" s="38">
        <v>139.31291808</v>
      </c>
      <c r="V17" s="38">
        <f t="shared" si="9"/>
        <v>2.3125944401280001</v>
      </c>
      <c r="W17" s="38">
        <v>138.11194460159999</v>
      </c>
      <c r="X17" s="38">
        <f t="shared" si="10"/>
        <v>2.2926582803865596</v>
      </c>
      <c r="Y17" s="38">
        <v>146.31291808</v>
      </c>
      <c r="Z17" s="38">
        <f t="shared" si="11"/>
        <v>2.4287944401280002</v>
      </c>
      <c r="AA17" s="38">
        <v>141.24280768</v>
      </c>
      <c r="AB17" s="38">
        <f t="shared" si="12"/>
        <v>2.3446306074879999</v>
      </c>
      <c r="AC17" s="38">
        <v>149.29889600000001</v>
      </c>
      <c r="AD17" s="38">
        <f t="shared" si="13"/>
        <v>2.4783616736000003</v>
      </c>
      <c r="AE17" s="38">
        <v>144.18559999999999</v>
      </c>
      <c r="AF17" s="38">
        <f t="shared" si="14"/>
        <v>2.3934809599999998</v>
      </c>
      <c r="AG17" s="38">
        <v>135.28041687499999</v>
      </c>
      <c r="AH17" s="38">
        <f t="shared" si="15"/>
        <v>2.2456549201249998</v>
      </c>
      <c r="AI17" s="38">
        <v>147.55000000000001</v>
      </c>
      <c r="AJ17" s="38">
        <f t="shared" si="17"/>
        <v>2.4493300000000002</v>
      </c>
      <c r="AK17" s="38">
        <v>168.782445</v>
      </c>
      <c r="AL17" s="38">
        <f t="shared" si="16"/>
        <v>2.8017885869999999</v>
      </c>
      <c r="AM17" s="38">
        <v>180.36092072700001</v>
      </c>
      <c r="AN17" s="38">
        <f t="shared" si="18"/>
        <v>2.9939912840682004</v>
      </c>
      <c r="AO17" s="67" t="s">
        <v>87</v>
      </c>
      <c r="AP17" s="35"/>
      <c r="AQ17" s="46">
        <f t="shared" si="19"/>
        <v>6.8599999999999994E-2</v>
      </c>
      <c r="AR17" s="46">
        <f t="shared" si="20"/>
        <v>0.10889298109602885</v>
      </c>
      <c r="AT17" s="35"/>
    </row>
    <row r="18" spans="1:46" ht="18" customHeight="1" x14ac:dyDescent="0.25">
      <c r="A18" s="36" t="s">
        <v>88</v>
      </c>
      <c r="B18" s="37"/>
      <c r="C18" s="38"/>
      <c r="D18" s="39">
        <f>SUM(D5:D17)</f>
        <v>152.52960744745585</v>
      </c>
      <c r="E18" s="38"/>
      <c r="F18" s="39">
        <f>SUM(F5:F17)</f>
        <v>150.65453914514652</v>
      </c>
      <c r="G18" s="38"/>
      <c r="H18" s="39">
        <f>SUM(H5:H17)</f>
        <v>146.18916103846203</v>
      </c>
      <c r="I18" s="38"/>
      <c r="J18" s="39">
        <f>SUM(J5:J17)</f>
        <v>145.61844990672247</v>
      </c>
      <c r="K18" s="38"/>
      <c r="L18" s="39">
        <f>SUM(L5:L17)</f>
        <v>143.77339381686477</v>
      </c>
      <c r="M18" s="38"/>
      <c r="N18" s="39">
        <f>SUM(N5:N17)</f>
        <v>143.96480101837264</v>
      </c>
      <c r="O18" s="38"/>
      <c r="P18" s="39">
        <f>SUM(P5:P17)</f>
        <v>146.00708188481249</v>
      </c>
      <c r="Q18" s="38"/>
      <c r="R18" s="39">
        <f>SUM(R5:R17)</f>
        <v>147.0871263354602</v>
      </c>
      <c r="S18" s="38"/>
      <c r="T18" s="39">
        <f>SUM(T5:T17)</f>
        <v>147.74203247969174</v>
      </c>
      <c r="U18" s="38"/>
      <c r="V18" s="39">
        <f>SUM(V5:V17)</f>
        <v>145.17856357741121</v>
      </c>
      <c r="W18" s="38"/>
      <c r="X18" s="39">
        <f>SUM(X5:X17)</f>
        <v>140.04681270611036</v>
      </c>
      <c r="Y18" s="38"/>
      <c r="Z18" s="39">
        <f>SUM(Z5:Z17)</f>
        <v>137.65652819439998</v>
      </c>
      <c r="AA18" s="38"/>
      <c r="AB18" s="39">
        <f>SUM(AB5:AB17)</f>
        <v>134.25669328123203</v>
      </c>
      <c r="AC18" s="38"/>
      <c r="AD18" s="39">
        <f>SUM(AD5:AD17)</f>
        <v>132.31309510399998</v>
      </c>
      <c r="AE18" s="38"/>
      <c r="AF18" s="39">
        <f>SUM(AF5:AF17)</f>
        <v>129.74446959999997</v>
      </c>
      <c r="AG18" s="38"/>
      <c r="AH18" s="39">
        <f>SUM(AH5:AH17)</f>
        <v>99.490273887637471</v>
      </c>
      <c r="AI18" s="38"/>
      <c r="AJ18" s="39">
        <f>SUM(AJ5:AJ17)</f>
        <v>106.47457568275527</v>
      </c>
      <c r="AK18" s="38"/>
      <c r="AL18" s="39">
        <f>SUM(AL5:AL17)</f>
        <v>114.52119238087872</v>
      </c>
      <c r="AM18" s="39"/>
      <c r="AN18" s="39">
        <f>SUM(AN5:AN17)</f>
        <v>118.15905935512622</v>
      </c>
      <c r="AO18" s="44" t="s">
        <v>89</v>
      </c>
      <c r="AP18" s="35"/>
      <c r="AQ18" s="46">
        <v>3.176588453732259E-2</v>
      </c>
      <c r="AR18" s="46">
        <v>-0.20527939632010889</v>
      </c>
    </row>
    <row r="19" spans="1:46" x14ac:dyDescent="0.25">
      <c r="AG19" s="45"/>
      <c r="AI19" s="45"/>
      <c r="AK19" s="45"/>
    </row>
    <row r="20" spans="1:46" x14ac:dyDescent="0.25">
      <c r="AG20" s="45"/>
      <c r="AI20" s="45"/>
      <c r="AK20" s="45"/>
    </row>
    <row r="21" spans="1:46" x14ac:dyDescent="0.25">
      <c r="AG21" s="45"/>
      <c r="AI21" s="45"/>
      <c r="AK21" s="45"/>
    </row>
    <row r="22" spans="1:46" x14ac:dyDescent="0.25">
      <c r="AG22" s="45"/>
      <c r="AI22" s="45"/>
      <c r="AK22" s="45"/>
    </row>
    <row r="23" spans="1:46" x14ac:dyDescent="0.25">
      <c r="AG23" s="45"/>
      <c r="AI23" s="45"/>
      <c r="AK23" s="45"/>
    </row>
    <row r="24" spans="1:46" x14ac:dyDescent="0.25">
      <c r="AG24" s="45"/>
      <c r="AI24" s="45"/>
      <c r="AK24" s="45"/>
    </row>
    <row r="25" spans="1:46" x14ac:dyDescent="0.25">
      <c r="AG25" s="45"/>
      <c r="AI25" s="45"/>
      <c r="AK25" s="45"/>
    </row>
    <row r="26" spans="1:46" x14ac:dyDescent="0.25">
      <c r="AG26" s="45"/>
      <c r="AI26" s="45"/>
      <c r="AK26" s="45"/>
    </row>
    <row r="27" spans="1:46" x14ac:dyDescent="0.25">
      <c r="AG27" s="45"/>
      <c r="AI27" s="45"/>
      <c r="AK27" s="45"/>
    </row>
    <row r="28" spans="1:46" x14ac:dyDescent="0.25">
      <c r="AG28" s="45"/>
      <c r="AI28" s="45"/>
      <c r="AK28" s="45"/>
    </row>
    <row r="29" spans="1:46" x14ac:dyDescent="0.25">
      <c r="AG29" s="45"/>
      <c r="AI29" s="45"/>
      <c r="AK29" s="45"/>
    </row>
    <row r="30" spans="1:46" x14ac:dyDescent="0.25">
      <c r="AG30" s="45"/>
      <c r="AI30" s="45"/>
      <c r="AK30" s="45"/>
    </row>
    <row r="31" spans="1:46" x14ac:dyDescent="0.25">
      <c r="AG31" s="45"/>
      <c r="AI31" s="45"/>
      <c r="AK31" s="45"/>
      <c r="AQ31" s="34"/>
      <c r="AR31" s="34"/>
    </row>
    <row r="32" spans="1:46" x14ac:dyDescent="0.25">
      <c r="AG32" s="45"/>
      <c r="AI32" s="45"/>
      <c r="AK32" s="45"/>
      <c r="AQ32" s="34"/>
      <c r="AR32" s="34"/>
    </row>
    <row r="33" spans="33:44" x14ac:dyDescent="0.25">
      <c r="AG33" s="45"/>
      <c r="AI33" s="45"/>
      <c r="AK33" s="45"/>
      <c r="AQ33" s="34"/>
      <c r="AR33" s="34"/>
    </row>
    <row r="34" spans="33:44" x14ac:dyDescent="0.25">
      <c r="AG34" s="45"/>
      <c r="AI34" s="45"/>
      <c r="AK34" s="45"/>
      <c r="AQ34" s="34"/>
      <c r="AR34" s="34"/>
    </row>
    <row r="35" spans="33:44" x14ac:dyDescent="0.25">
      <c r="AG35" s="45"/>
      <c r="AI35" s="45"/>
      <c r="AK35" s="45"/>
      <c r="AQ35" s="34"/>
      <c r="AR35" s="34"/>
    </row>
    <row r="36" spans="33:44" x14ac:dyDescent="0.25">
      <c r="AG36" s="45"/>
      <c r="AI36" s="45"/>
      <c r="AK36" s="45"/>
      <c r="AQ36" s="34"/>
      <c r="AR36" s="34"/>
    </row>
    <row r="37" spans="33:44" x14ac:dyDescent="0.25">
      <c r="AG37" s="45"/>
      <c r="AI37" s="45"/>
      <c r="AK37" s="45"/>
      <c r="AQ37" s="34"/>
      <c r="AR37" s="34"/>
    </row>
    <row r="38" spans="33:44" x14ac:dyDescent="0.25">
      <c r="AG38" s="45"/>
      <c r="AI38" s="45"/>
      <c r="AK38" s="45"/>
      <c r="AQ38" s="34"/>
      <c r="AR38" s="34"/>
    </row>
    <row r="39" spans="33:44" x14ac:dyDescent="0.25">
      <c r="AG39" s="45"/>
      <c r="AI39" s="45"/>
      <c r="AK39" s="45"/>
      <c r="AQ39" s="34"/>
      <c r="AR39" s="34"/>
    </row>
    <row r="40" spans="33:44" x14ac:dyDescent="0.25">
      <c r="AG40" s="45"/>
      <c r="AI40" s="45"/>
      <c r="AK40" s="45"/>
      <c r="AQ40" s="34"/>
      <c r="AR40" s="34"/>
    </row>
    <row r="41" spans="33:44" x14ac:dyDescent="0.25">
      <c r="AG41" s="45"/>
      <c r="AI41" s="45"/>
      <c r="AK41" s="45"/>
      <c r="AQ41" s="34"/>
      <c r="AR41" s="34"/>
    </row>
    <row r="42" spans="33:44" x14ac:dyDescent="0.25">
      <c r="AG42" s="45"/>
      <c r="AI42" s="45"/>
      <c r="AK42" s="45"/>
      <c r="AQ42" s="34"/>
      <c r="AR42" s="34"/>
    </row>
    <row r="43" spans="33:44" x14ac:dyDescent="0.25">
      <c r="AG43" s="45"/>
      <c r="AI43" s="45"/>
      <c r="AK43" s="45"/>
      <c r="AQ43" s="34"/>
      <c r="AR43" s="34"/>
    </row>
    <row r="44" spans="33:44" x14ac:dyDescent="0.25">
      <c r="AG44" s="45"/>
      <c r="AI44" s="45"/>
      <c r="AK44" s="45"/>
      <c r="AQ44" s="34"/>
      <c r="AR44" s="34"/>
    </row>
    <row r="45" spans="33:44" x14ac:dyDescent="0.25">
      <c r="AG45" s="45"/>
      <c r="AI45" s="45"/>
      <c r="AK45" s="45"/>
      <c r="AQ45" s="34"/>
      <c r="AR45" s="34"/>
    </row>
    <row r="46" spans="33:44" x14ac:dyDescent="0.25">
      <c r="AG46" s="45"/>
      <c r="AI46" s="45"/>
      <c r="AK46" s="45"/>
      <c r="AQ46" s="34"/>
      <c r="AR46" s="34"/>
    </row>
    <row r="47" spans="33:44" x14ac:dyDescent="0.25">
      <c r="AG47" s="45"/>
      <c r="AI47" s="45"/>
      <c r="AK47" s="45"/>
      <c r="AQ47" s="34"/>
      <c r="AR47" s="34"/>
    </row>
    <row r="48" spans="33:44" x14ac:dyDescent="0.25">
      <c r="AG48" s="45"/>
      <c r="AI48" s="45"/>
      <c r="AK48" s="45"/>
      <c r="AQ48" s="34"/>
      <c r="AR48" s="34"/>
    </row>
    <row r="49" spans="33:44" x14ac:dyDescent="0.25">
      <c r="AG49" s="45"/>
      <c r="AI49" s="45"/>
      <c r="AK49" s="45"/>
      <c r="AQ49" s="34"/>
      <c r="AR49" s="34"/>
    </row>
    <row r="50" spans="33:44" x14ac:dyDescent="0.25">
      <c r="AG50" s="45"/>
      <c r="AI50" s="45"/>
      <c r="AK50" s="45"/>
      <c r="AQ50" s="34"/>
      <c r="AR50" s="34"/>
    </row>
    <row r="51" spans="33:44" x14ac:dyDescent="0.25">
      <c r="AG51" s="45"/>
      <c r="AI51" s="45"/>
      <c r="AK51" s="45"/>
      <c r="AQ51" s="34"/>
      <c r="AR51" s="34"/>
    </row>
    <row r="52" spans="33:44" x14ac:dyDescent="0.25">
      <c r="AG52" s="45"/>
      <c r="AI52" s="45"/>
      <c r="AK52" s="45"/>
      <c r="AQ52" s="34"/>
      <c r="AR52" s="34"/>
    </row>
    <row r="53" spans="33:44" x14ac:dyDescent="0.25">
      <c r="AG53" s="45"/>
      <c r="AI53" s="45"/>
      <c r="AK53" s="45"/>
      <c r="AQ53" s="34"/>
      <c r="AR53" s="34"/>
    </row>
    <row r="54" spans="33:44" x14ac:dyDescent="0.25">
      <c r="AG54" s="45"/>
      <c r="AI54" s="45"/>
      <c r="AK54" s="45"/>
      <c r="AQ54" s="34"/>
      <c r="AR54" s="34"/>
    </row>
    <row r="55" spans="33:44" x14ac:dyDescent="0.25">
      <c r="AG55" s="45"/>
      <c r="AI55" s="45"/>
      <c r="AK55" s="45"/>
      <c r="AQ55" s="34"/>
      <c r="AR55" s="34"/>
    </row>
    <row r="56" spans="33:44" x14ac:dyDescent="0.25">
      <c r="AG56" s="45"/>
      <c r="AI56" s="45"/>
      <c r="AK56" s="45"/>
      <c r="AQ56" s="34"/>
      <c r="AR56" s="34"/>
    </row>
    <row r="57" spans="33:44" x14ac:dyDescent="0.25">
      <c r="AG57" s="45"/>
      <c r="AI57" s="45"/>
      <c r="AK57" s="45"/>
      <c r="AQ57" s="34"/>
      <c r="AR57" s="34"/>
    </row>
    <row r="58" spans="33:44" x14ac:dyDescent="0.25">
      <c r="AG58" s="45"/>
      <c r="AI58" s="45"/>
      <c r="AK58" s="45"/>
      <c r="AQ58" s="34"/>
      <c r="AR58" s="34"/>
    </row>
    <row r="59" spans="33:44" x14ac:dyDescent="0.25">
      <c r="AG59" s="45"/>
      <c r="AI59" s="45"/>
      <c r="AK59" s="45"/>
      <c r="AQ59" s="34"/>
      <c r="AR59" s="34"/>
    </row>
    <row r="60" spans="33:44" x14ac:dyDescent="0.25">
      <c r="AG60" s="45"/>
      <c r="AI60" s="45"/>
      <c r="AK60" s="45"/>
      <c r="AQ60" s="34"/>
      <c r="AR60" s="34"/>
    </row>
    <row r="61" spans="33:44" x14ac:dyDescent="0.25">
      <c r="AG61" s="45"/>
      <c r="AI61" s="45"/>
      <c r="AK61" s="45"/>
      <c r="AQ61" s="34"/>
      <c r="AR61" s="34"/>
    </row>
    <row r="62" spans="33:44" x14ac:dyDescent="0.25">
      <c r="AG62" s="45"/>
      <c r="AI62" s="45"/>
      <c r="AK62" s="45"/>
      <c r="AQ62" s="34"/>
      <c r="AR62" s="34"/>
    </row>
    <row r="63" spans="33:44" x14ac:dyDescent="0.25">
      <c r="AG63" s="45"/>
      <c r="AI63" s="45"/>
      <c r="AK63" s="45"/>
      <c r="AQ63" s="34"/>
      <c r="AR63" s="34"/>
    </row>
    <row r="64" spans="33:44" x14ac:dyDescent="0.25">
      <c r="AG64" s="45"/>
      <c r="AI64" s="45"/>
      <c r="AK64" s="45"/>
      <c r="AQ64" s="34"/>
      <c r="AR64" s="34"/>
    </row>
    <row r="65" spans="33:44" x14ac:dyDescent="0.25">
      <c r="AG65" s="45"/>
      <c r="AI65" s="45"/>
      <c r="AK65" s="45"/>
      <c r="AQ65" s="34"/>
      <c r="AR65" s="34"/>
    </row>
    <row r="66" spans="33:44" x14ac:dyDescent="0.25">
      <c r="AG66" s="45"/>
      <c r="AI66" s="45"/>
      <c r="AK66" s="45"/>
      <c r="AQ66" s="34"/>
      <c r="AR66" s="34"/>
    </row>
    <row r="67" spans="33:44" x14ac:dyDescent="0.25">
      <c r="AG67" s="45"/>
      <c r="AI67" s="45"/>
      <c r="AK67" s="45"/>
      <c r="AQ67" s="34"/>
      <c r="AR67" s="34"/>
    </row>
    <row r="68" spans="33:44" x14ac:dyDescent="0.25">
      <c r="AG68" s="45"/>
      <c r="AI68" s="45"/>
      <c r="AK68" s="45"/>
      <c r="AQ68" s="34"/>
      <c r="AR68" s="34"/>
    </row>
    <row r="69" spans="33:44" x14ac:dyDescent="0.25">
      <c r="AG69" s="45"/>
      <c r="AI69" s="45"/>
      <c r="AK69" s="45"/>
      <c r="AQ69" s="34"/>
      <c r="AR69" s="34"/>
    </row>
    <row r="70" spans="33:44" x14ac:dyDescent="0.25">
      <c r="AG70" s="45"/>
      <c r="AI70" s="45"/>
      <c r="AK70" s="45"/>
      <c r="AQ70" s="34"/>
      <c r="AR70" s="34"/>
    </row>
    <row r="71" spans="33:44" x14ac:dyDescent="0.25">
      <c r="AG71" s="45"/>
      <c r="AI71" s="45"/>
      <c r="AK71" s="45"/>
      <c r="AQ71" s="34"/>
      <c r="AR71" s="34"/>
    </row>
    <row r="72" spans="33:44" x14ac:dyDescent="0.25">
      <c r="AG72" s="45"/>
      <c r="AI72" s="45"/>
      <c r="AK72" s="45"/>
      <c r="AQ72" s="34"/>
      <c r="AR72" s="34"/>
    </row>
    <row r="73" spans="33:44" x14ac:dyDescent="0.25">
      <c r="AG73" s="45"/>
      <c r="AI73" s="45"/>
      <c r="AK73" s="45"/>
      <c r="AQ73" s="34"/>
      <c r="AR73" s="34"/>
    </row>
    <row r="74" spans="33:44" x14ac:dyDescent="0.25">
      <c r="AG74" s="45"/>
      <c r="AI74" s="45"/>
      <c r="AK74" s="45"/>
      <c r="AQ74" s="34"/>
      <c r="AR74" s="34"/>
    </row>
    <row r="75" spans="33:44" x14ac:dyDescent="0.25">
      <c r="AG75" s="45"/>
      <c r="AI75" s="45"/>
      <c r="AK75" s="45"/>
      <c r="AQ75" s="34"/>
      <c r="AR75" s="34"/>
    </row>
    <row r="76" spans="33:44" x14ac:dyDescent="0.25">
      <c r="AG76" s="45"/>
      <c r="AI76" s="45"/>
      <c r="AK76" s="45"/>
      <c r="AQ76" s="34"/>
      <c r="AR76" s="34"/>
    </row>
    <row r="77" spans="33:44" x14ac:dyDescent="0.25">
      <c r="AG77" s="45"/>
      <c r="AI77" s="45"/>
      <c r="AK77" s="45"/>
      <c r="AQ77" s="34"/>
      <c r="AR77" s="34"/>
    </row>
    <row r="78" spans="33:44" x14ac:dyDescent="0.25">
      <c r="AG78" s="45"/>
      <c r="AI78" s="45"/>
      <c r="AK78" s="45"/>
      <c r="AQ78" s="34"/>
      <c r="AR78" s="34"/>
    </row>
    <row r="79" spans="33:44" x14ac:dyDescent="0.25">
      <c r="AG79" s="45"/>
      <c r="AI79" s="45"/>
      <c r="AK79" s="45"/>
      <c r="AQ79" s="34"/>
      <c r="AR79" s="34"/>
    </row>
    <row r="80" spans="33:44" x14ac:dyDescent="0.25">
      <c r="AG80" s="45"/>
      <c r="AI80" s="45"/>
      <c r="AK80" s="45"/>
      <c r="AQ80" s="34"/>
      <c r="AR80" s="34"/>
    </row>
    <row r="81" spans="33:44" x14ac:dyDescent="0.25">
      <c r="AG81" s="45"/>
      <c r="AI81" s="45"/>
      <c r="AK81" s="45"/>
      <c r="AQ81" s="34"/>
      <c r="AR81" s="34"/>
    </row>
    <row r="82" spans="33:44" x14ac:dyDescent="0.25">
      <c r="AG82" s="45"/>
      <c r="AI82" s="45"/>
      <c r="AK82" s="45"/>
      <c r="AQ82" s="34"/>
      <c r="AR82" s="34"/>
    </row>
    <row r="83" spans="33:44" x14ac:dyDescent="0.25">
      <c r="AG83" s="45"/>
      <c r="AI83" s="45"/>
      <c r="AK83" s="45"/>
      <c r="AQ83" s="34"/>
      <c r="AR83" s="34"/>
    </row>
    <row r="84" spans="33:44" x14ac:dyDescent="0.25">
      <c r="AG84" s="45"/>
      <c r="AI84" s="45"/>
      <c r="AK84" s="45"/>
      <c r="AQ84" s="34"/>
      <c r="AR84" s="34"/>
    </row>
    <row r="85" spans="33:44" x14ac:dyDescent="0.25">
      <c r="AG85" s="45"/>
      <c r="AI85" s="45"/>
      <c r="AK85" s="45"/>
      <c r="AQ85" s="34"/>
      <c r="AR85" s="34"/>
    </row>
    <row r="86" spans="33:44" x14ac:dyDescent="0.25">
      <c r="AG86" s="45"/>
      <c r="AI86" s="45"/>
      <c r="AK86" s="45"/>
      <c r="AQ86" s="34"/>
      <c r="AR86" s="34"/>
    </row>
    <row r="87" spans="33:44" x14ac:dyDescent="0.25">
      <c r="AG87" s="45"/>
      <c r="AI87" s="45"/>
      <c r="AK87" s="45"/>
      <c r="AQ87" s="34"/>
      <c r="AR87" s="34"/>
    </row>
    <row r="88" spans="33:44" x14ac:dyDescent="0.25">
      <c r="AG88" s="45"/>
      <c r="AI88" s="45"/>
      <c r="AK88" s="45"/>
      <c r="AQ88" s="34"/>
      <c r="AR88" s="34"/>
    </row>
    <row r="89" spans="33:44" x14ac:dyDescent="0.25">
      <c r="AG89" s="45"/>
      <c r="AI89" s="45"/>
      <c r="AK89" s="45"/>
      <c r="AQ89" s="34"/>
      <c r="AR89" s="34"/>
    </row>
    <row r="90" spans="33:44" x14ac:dyDescent="0.25">
      <c r="AG90" s="45"/>
      <c r="AI90" s="45"/>
      <c r="AK90" s="45"/>
      <c r="AQ90" s="34"/>
      <c r="AR90" s="34"/>
    </row>
    <row r="91" spans="33:44" x14ac:dyDescent="0.25">
      <c r="AG91" s="45"/>
      <c r="AI91" s="45"/>
      <c r="AK91" s="45"/>
      <c r="AQ91" s="34"/>
      <c r="AR91" s="34"/>
    </row>
    <row r="92" spans="33:44" x14ac:dyDescent="0.25">
      <c r="AG92" s="45"/>
      <c r="AI92" s="45"/>
      <c r="AK92" s="45"/>
      <c r="AQ92" s="34"/>
      <c r="AR92" s="34"/>
    </row>
  </sheetData>
  <mergeCells count="23">
    <mergeCell ref="AO3:AO4"/>
    <mergeCell ref="AK3:AL3"/>
    <mergeCell ref="AE3:AF3"/>
    <mergeCell ref="A1:B1"/>
    <mergeCell ref="A3:A4"/>
    <mergeCell ref="B3:B4"/>
    <mergeCell ref="E3:F3"/>
    <mergeCell ref="C3:D3"/>
    <mergeCell ref="G3:H3"/>
    <mergeCell ref="I3:J3"/>
    <mergeCell ref="K3:L3"/>
    <mergeCell ref="M3:N3"/>
    <mergeCell ref="O3:P3"/>
    <mergeCell ref="AA3:AB3"/>
    <mergeCell ref="AC3:AD3"/>
    <mergeCell ref="AM3:AN3"/>
    <mergeCell ref="AI3:AJ3"/>
    <mergeCell ref="AG3:AH3"/>
    <mergeCell ref="Q3:R3"/>
    <mergeCell ref="S3:T3"/>
    <mergeCell ref="U3:V3"/>
    <mergeCell ref="W3:X3"/>
    <mergeCell ref="Y3:Z3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zoomScaleNormal="100" zoomScalePageLayoutView="90" workbookViewId="0">
      <selection activeCell="A12" sqref="A12"/>
    </sheetView>
  </sheetViews>
  <sheetFormatPr defaultColWidth="10.8984375" defaultRowHeight="13.2" x14ac:dyDescent="0.25"/>
  <cols>
    <col min="1" max="1" width="49.8984375" style="34" bestFit="1" customWidth="1"/>
    <col min="2" max="2" width="18.3984375" style="43" bestFit="1" customWidth="1"/>
    <col min="3" max="3" width="17.3984375" style="43" bestFit="1" customWidth="1"/>
    <col min="4" max="16384" width="10.8984375" style="34"/>
  </cols>
  <sheetData>
    <row r="1" spans="1:3" ht="27" customHeight="1" x14ac:dyDescent="0.25">
      <c r="A1" s="216" t="s">
        <v>59</v>
      </c>
    </row>
    <row r="4" spans="1:3" s="212" customFormat="1" x14ac:dyDescent="0.25">
      <c r="A4" s="217" t="s">
        <v>35</v>
      </c>
      <c r="B4" s="218" t="s">
        <v>61</v>
      </c>
      <c r="C4" s="218" t="s">
        <v>90</v>
      </c>
    </row>
    <row r="5" spans="1:3" ht="18" customHeight="1" x14ac:dyDescent="0.25">
      <c r="A5" s="65" t="s">
        <v>76</v>
      </c>
      <c r="B5" s="54">
        <v>-9.7899999999999987E-2</v>
      </c>
      <c r="C5" s="54">
        <v>-0.56967488449484149</v>
      </c>
    </row>
    <row r="6" spans="1:3" ht="18" customHeight="1" x14ac:dyDescent="0.25">
      <c r="A6" s="65" t="s">
        <v>111</v>
      </c>
      <c r="B6" s="54">
        <v>5.8799999999999963E-2</v>
      </c>
      <c r="C6" s="54">
        <v>-0.44613114016840971</v>
      </c>
    </row>
    <row r="7" spans="1:3" ht="18" customHeight="1" x14ac:dyDescent="0.25">
      <c r="A7" s="65" t="s">
        <v>84</v>
      </c>
      <c r="B7" s="54">
        <v>5.9299999999999908E-2</v>
      </c>
      <c r="C7" s="54">
        <v>-0.4272758556450631</v>
      </c>
    </row>
    <row r="8" spans="1:3" ht="18" customHeight="1" x14ac:dyDescent="0.25">
      <c r="A8" s="65" t="s">
        <v>78</v>
      </c>
      <c r="B8" s="54">
        <v>-5.6400000000000006E-2</v>
      </c>
      <c r="C8" s="54">
        <v>-0.38581755680172525</v>
      </c>
    </row>
    <row r="9" spans="1:3" ht="18" customHeight="1" x14ac:dyDescent="0.25">
      <c r="A9" s="123" t="s">
        <v>80</v>
      </c>
      <c r="B9" s="81">
        <v>4.6499999999999986E-2</v>
      </c>
      <c r="C9" s="54">
        <v>-0.37848749294700013</v>
      </c>
    </row>
    <row r="10" spans="1:3" ht="18" customHeight="1" x14ac:dyDescent="0.25">
      <c r="A10" s="65" t="s">
        <v>82</v>
      </c>
      <c r="B10" s="81">
        <v>1.419999999999999E-2</v>
      </c>
      <c r="C10" s="54">
        <v>-0.3773313365306582</v>
      </c>
    </row>
    <row r="11" spans="1:3" ht="18" customHeight="1" x14ac:dyDescent="0.25">
      <c r="A11" s="65" t="s">
        <v>74</v>
      </c>
      <c r="B11" s="81">
        <v>2.9600000000000071E-2</v>
      </c>
      <c r="C11" s="54">
        <v>-0.32166816316494329</v>
      </c>
    </row>
    <row r="12" spans="1:3" ht="18" customHeight="1" x14ac:dyDescent="0.25">
      <c r="A12" s="122" t="s">
        <v>88</v>
      </c>
      <c r="B12" s="81">
        <v>3.176588453732259E-2</v>
      </c>
      <c r="C12" s="54">
        <v>-0.20527939632010889</v>
      </c>
    </row>
    <row r="13" spans="1:3" ht="18" customHeight="1" x14ac:dyDescent="0.25">
      <c r="A13" s="65" t="s">
        <v>64</v>
      </c>
      <c r="B13" s="81">
        <v>0.1069</v>
      </c>
      <c r="C13" s="54">
        <v>-0.19297613038919548</v>
      </c>
    </row>
    <row r="14" spans="1:3" ht="18" customHeight="1" x14ac:dyDescent="0.25">
      <c r="A14" s="65" t="s">
        <v>70</v>
      </c>
      <c r="B14" s="54">
        <v>6.6500000000000004E-2</v>
      </c>
      <c r="C14" s="54">
        <v>-0.1716865286355973</v>
      </c>
    </row>
    <row r="15" spans="1:3" ht="18" customHeight="1" x14ac:dyDescent="0.25">
      <c r="A15" s="65" t="s">
        <v>72</v>
      </c>
      <c r="B15" s="54">
        <v>2.6499999999999968E-2</v>
      </c>
      <c r="C15" s="54">
        <v>-0.14152196152359853</v>
      </c>
    </row>
    <row r="16" spans="1:3" ht="18" customHeight="1" x14ac:dyDescent="0.25">
      <c r="A16" s="65" t="s">
        <v>66</v>
      </c>
      <c r="B16" s="81">
        <v>-2.7000000000000357E-3</v>
      </c>
      <c r="C16" s="54">
        <v>-0.11601897008223128</v>
      </c>
    </row>
    <row r="17" spans="1:4" ht="18" customHeight="1" x14ac:dyDescent="0.25">
      <c r="A17" s="65" t="s">
        <v>68</v>
      </c>
      <c r="B17" s="54">
        <v>-9.7999999999999199E-3</v>
      </c>
      <c r="C17" s="54">
        <v>-9.2201852529802397E-2</v>
      </c>
    </row>
    <row r="18" spans="1:4" ht="18" customHeight="1" x14ac:dyDescent="0.25">
      <c r="A18" s="65" t="s">
        <v>86</v>
      </c>
      <c r="B18" s="55">
        <v>6.8599999999999994E-2</v>
      </c>
      <c r="C18" s="54">
        <v>0.10889298109602885</v>
      </c>
    </row>
    <row r="20" spans="1:4" ht="13.8" x14ac:dyDescent="0.25">
      <c r="D20" s="46"/>
    </row>
  </sheetData>
  <autoFilter ref="A4:C17" xr:uid="{00000000-0009-0000-0000-000003000000}">
    <sortState xmlns:xlrd2="http://schemas.microsoft.com/office/spreadsheetml/2017/richdata2" ref="A5:C18">
      <sortCondition ref="C4:C17"/>
    </sortState>
  </autoFilter>
  <sortState xmlns:xlrd2="http://schemas.microsoft.com/office/spreadsheetml/2017/richdata2" ref="A19:C20">
    <sortCondition ref="C19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rightToLeft="1" zoomScale="89" zoomScaleNormal="89" workbookViewId="0">
      <selection activeCell="A5" sqref="A5:C18"/>
    </sheetView>
  </sheetViews>
  <sheetFormatPr defaultColWidth="8.8984375" defaultRowHeight="13.8" x14ac:dyDescent="0.25"/>
  <cols>
    <col min="1" max="1" width="48.3984375" bestFit="1" customWidth="1"/>
    <col min="2" max="2" width="13.8984375" bestFit="1" customWidth="1"/>
    <col min="3" max="3" width="12.8984375" bestFit="1" customWidth="1"/>
  </cols>
  <sheetData>
    <row r="1" spans="1:3" s="219" customFormat="1" ht="22.2" x14ac:dyDescent="0.25">
      <c r="A1" s="216" t="s">
        <v>89</v>
      </c>
      <c r="B1" s="213"/>
      <c r="C1" s="213"/>
    </row>
    <row r="2" spans="1:3" x14ac:dyDescent="0.25">
      <c r="A2" s="34"/>
      <c r="B2" s="43"/>
      <c r="C2" s="43"/>
    </row>
    <row r="3" spans="1:3" x14ac:dyDescent="0.25">
      <c r="A3" s="85"/>
      <c r="B3" s="86"/>
      <c r="C3" s="86"/>
    </row>
    <row r="4" spans="1:3" s="219" customFormat="1" x14ac:dyDescent="0.25">
      <c r="A4" s="220" t="s">
        <v>31</v>
      </c>
      <c r="B4" s="221" t="s">
        <v>108</v>
      </c>
      <c r="C4" s="221" t="s">
        <v>109</v>
      </c>
    </row>
    <row r="5" spans="1:3" ht="15.6" x14ac:dyDescent="0.25">
      <c r="A5" s="67" t="s">
        <v>77</v>
      </c>
      <c r="B5" s="88">
        <v>-9.7899999999999987E-2</v>
      </c>
      <c r="C5" s="88">
        <v>-0.56967488449484149</v>
      </c>
    </row>
    <row r="6" spans="1:3" ht="15.6" x14ac:dyDescent="0.25">
      <c r="A6" s="67" t="s">
        <v>85</v>
      </c>
      <c r="B6" s="88">
        <v>5.8799999999999963E-2</v>
      </c>
      <c r="C6" s="88">
        <v>-0.44613114016840971</v>
      </c>
    </row>
    <row r="7" spans="1:3" ht="15.6" x14ac:dyDescent="0.25">
      <c r="A7" s="67" t="s">
        <v>91</v>
      </c>
      <c r="B7" s="88">
        <v>5.9299999999999908E-2</v>
      </c>
      <c r="C7" s="88">
        <v>-0.4272758556450631</v>
      </c>
    </row>
    <row r="8" spans="1:3" ht="15.6" x14ac:dyDescent="0.25">
      <c r="A8" s="67" t="s">
        <v>79</v>
      </c>
      <c r="B8" s="88">
        <v>-5.6400000000000006E-2</v>
      </c>
      <c r="C8" s="88">
        <v>-0.38581755680172525</v>
      </c>
    </row>
    <row r="9" spans="1:3" x14ac:dyDescent="0.25">
      <c r="A9" s="121" t="s">
        <v>81</v>
      </c>
      <c r="B9" s="88">
        <v>4.6499999999999986E-2</v>
      </c>
      <c r="C9" s="88">
        <v>-0.37848749294700013</v>
      </c>
    </row>
    <row r="10" spans="1:3" ht="15.6" x14ac:dyDescent="0.25">
      <c r="A10" s="67" t="s">
        <v>83</v>
      </c>
      <c r="B10" s="88">
        <v>1.419999999999999E-2</v>
      </c>
      <c r="C10" s="88">
        <v>-0.3773313365306582</v>
      </c>
    </row>
    <row r="11" spans="1:3" ht="15.6" x14ac:dyDescent="0.25">
      <c r="A11" s="67" t="s">
        <v>75</v>
      </c>
      <c r="B11" s="88">
        <v>2.9600000000000071E-2</v>
      </c>
      <c r="C11" s="88">
        <v>-0.32166816316494329</v>
      </c>
    </row>
    <row r="12" spans="1:3" ht="15.6" x14ac:dyDescent="0.25">
      <c r="A12" s="120" t="s">
        <v>89</v>
      </c>
      <c r="B12" s="88">
        <v>3.176588453732259E-2</v>
      </c>
      <c r="C12" s="88">
        <v>-0.20527939632010889</v>
      </c>
    </row>
    <row r="13" spans="1:3" ht="15.6" x14ac:dyDescent="0.25">
      <c r="A13" s="67" t="s">
        <v>65</v>
      </c>
      <c r="B13" s="88">
        <v>0.1069</v>
      </c>
      <c r="C13" s="88">
        <v>-0.19297613038919548</v>
      </c>
    </row>
    <row r="14" spans="1:3" ht="15.6" x14ac:dyDescent="0.25">
      <c r="A14" s="67" t="s">
        <v>71</v>
      </c>
      <c r="B14" s="88">
        <v>6.6500000000000004E-2</v>
      </c>
      <c r="C14" s="88">
        <v>-0.1716865286355973</v>
      </c>
    </row>
    <row r="15" spans="1:3" ht="15.6" x14ac:dyDescent="0.25">
      <c r="A15" s="67" t="s">
        <v>73</v>
      </c>
      <c r="B15" s="88">
        <v>2.6499999999999968E-2</v>
      </c>
      <c r="C15" s="88">
        <v>-0.14152196152359853</v>
      </c>
    </row>
    <row r="16" spans="1:3" ht="15.6" x14ac:dyDescent="0.25">
      <c r="A16" s="67" t="s">
        <v>67</v>
      </c>
      <c r="B16" s="88">
        <v>-2.7000000000000357E-3</v>
      </c>
      <c r="C16" s="88">
        <v>-0.11601897008223128</v>
      </c>
    </row>
    <row r="17" spans="1:3" ht="15.6" x14ac:dyDescent="0.25">
      <c r="A17" s="67" t="s">
        <v>69</v>
      </c>
      <c r="B17" s="88">
        <v>-9.7999999999999199E-3</v>
      </c>
      <c r="C17" s="88">
        <v>-9.2201852529802397E-2</v>
      </c>
    </row>
    <row r="18" spans="1:3" ht="15.6" x14ac:dyDescent="0.25">
      <c r="A18" s="67" t="s">
        <v>87</v>
      </c>
      <c r="B18" s="88">
        <v>6.8599999999999994E-2</v>
      </c>
      <c r="C18" s="88">
        <v>0.10889298109602885</v>
      </c>
    </row>
    <row r="19" spans="1:3" x14ac:dyDescent="0.25">
      <c r="A19" s="85"/>
      <c r="B19" s="86"/>
      <c r="C19" s="86"/>
    </row>
    <row r="20" spans="1:3" x14ac:dyDescent="0.25">
      <c r="A20" s="85"/>
      <c r="B20" s="86"/>
      <c r="C20" s="86"/>
    </row>
    <row r="21" spans="1:3" x14ac:dyDescent="0.25">
      <c r="A21" s="87"/>
      <c r="B21" s="87"/>
      <c r="C21" s="87"/>
    </row>
    <row r="22" spans="1:3" x14ac:dyDescent="0.25">
      <c r="A22" s="87"/>
      <c r="B22" s="87"/>
      <c r="C22" s="87"/>
    </row>
  </sheetData>
  <autoFilter ref="A4:C18" xr:uid="{00000000-0009-0000-0000-000004000000}">
    <sortState xmlns:xlrd2="http://schemas.microsoft.com/office/spreadsheetml/2017/richdata2" ref="A5:C18">
      <sortCondition ref="C4:C18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5</vt:i4>
      </vt:variant>
    </vt:vector>
  </HeadingPairs>
  <TitlesOfParts>
    <vt:vector size="5" baseType="lpstr">
      <vt:lpstr>IPI</vt:lpstr>
      <vt:lpstr>الرقم القياسي للإنتاج الصناعي</vt:lpstr>
      <vt:lpstr>Manufacturing production Index</vt:lpstr>
      <vt:lpstr>Manufacturing production Graph</vt:lpstr>
      <vt:lpstr>انتاج الصناعة التحويلية Gra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Tuqa Jassim Almubarak</dc:creator>
  <cp:lastModifiedBy>hp</cp:lastModifiedBy>
  <dcterms:created xsi:type="dcterms:W3CDTF">2020-02-27T11:13:54Z</dcterms:created>
  <dcterms:modified xsi:type="dcterms:W3CDTF">2020-09-30T10:27:04Z</dcterms:modified>
</cp:coreProperties>
</file>