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B51C29D6-CE24-45E0-BD43-7F8219CF3960}" xr6:coauthVersionLast="36" xr6:coauthVersionMax="36" xr10:uidLastSave="{00000000-0000-0000-0000-000000000000}"/>
  <bookViews>
    <workbookView xWindow="0" yWindow="0" windowWidth="28800" windowHeight="12225" tabRatio="932"/>
  </bookViews>
  <sheets>
    <sheet name="الفهرس" sheetId="196" r:id="rId1"/>
    <sheet name="1" sheetId="163" r:id="rId2"/>
    <sheet name="2" sheetId="164" r:id="rId3"/>
    <sheet name="3" sheetId="165" r:id="rId4"/>
    <sheet name="4" sheetId="166" r:id="rId5"/>
    <sheet name="5" sheetId="167" r:id="rId6"/>
    <sheet name="5-1" sheetId="235" r:id="rId7"/>
    <sheet name="6" sheetId="169" r:id="rId8"/>
    <sheet name="7" sheetId="170" r:id="rId9"/>
    <sheet name="8" sheetId="171" r:id="rId10"/>
    <sheet name="9" sheetId="206" r:id="rId11"/>
    <sheet name="10" sheetId="207" r:id="rId12"/>
    <sheet name="11" sheetId="208" r:id="rId13"/>
    <sheet name="12" sheetId="209" r:id="rId14"/>
    <sheet name="13" sheetId="210" r:id="rId15"/>
    <sheet name="14" sheetId="211" r:id="rId16"/>
    <sheet name="15" sheetId="212" r:id="rId17"/>
    <sheet name="16" sheetId="213" r:id="rId18"/>
    <sheet name="17" sheetId="214" r:id="rId19"/>
    <sheet name="18" sheetId="215" r:id="rId20"/>
    <sheet name="19" sheetId="216" r:id="rId21"/>
    <sheet name="20" sheetId="217" r:id="rId22"/>
    <sheet name="21" sheetId="218" r:id="rId23"/>
    <sheet name="22" sheetId="220" r:id="rId24"/>
    <sheet name="23" sheetId="221" r:id="rId25"/>
    <sheet name="24" sheetId="222" r:id="rId26"/>
    <sheet name="25" sheetId="223" r:id="rId27"/>
    <sheet name="26" sheetId="224" r:id="rId28"/>
    <sheet name="27" sheetId="225" r:id="rId29"/>
    <sheet name="28" sheetId="226" r:id="rId30"/>
    <sheet name="29" sheetId="227" r:id="rId31"/>
    <sheet name="30" sheetId="228" r:id="rId32"/>
    <sheet name="31" sheetId="229" r:id="rId33"/>
    <sheet name="32" sheetId="234" r:id="rId34"/>
  </sheets>
  <definedNames>
    <definedName name="_xlnm.Print_Area" localSheetId="1">'1'!$A$1:$J$23</definedName>
    <definedName name="_xlnm.Print_Area" localSheetId="11">'10'!$A$1:$J$13</definedName>
    <definedName name="_xlnm.Print_Area" localSheetId="12">'11'!$A$1:$J$13</definedName>
    <definedName name="_xlnm.Print_Area" localSheetId="13">'12'!$A$1:$J$15</definedName>
    <definedName name="_xlnm.Print_Area" localSheetId="14">'13'!$A$1:$L$61</definedName>
    <definedName name="_xlnm.Print_Area" localSheetId="15">'14'!$A$1:$L$78</definedName>
    <definedName name="_xlnm.Print_Area" localSheetId="16">'15'!$A$1:$M$74</definedName>
    <definedName name="_xlnm.Print_Area" localSheetId="17">'16'!$A$1:$M$99</definedName>
    <definedName name="_xlnm.Print_Area" localSheetId="18">'17'!$A$1:$L$77</definedName>
    <definedName name="_xlnm.Print_Area" localSheetId="19">'18'!$A$1:$L$57</definedName>
    <definedName name="_xlnm.Print_Area" localSheetId="20">'19'!$A$1:$L$72</definedName>
    <definedName name="_xlnm.Print_Area" localSheetId="2">'2'!$A$1:$J$24</definedName>
    <definedName name="_xlnm.Print_Area" localSheetId="21">'20'!$A$1:$L$59</definedName>
    <definedName name="_xlnm.Print_Area" localSheetId="22">'21'!$A$1:$L$76</definedName>
    <definedName name="_xlnm.Print_Area" localSheetId="23">'22'!$A$1:$L$71</definedName>
    <definedName name="_xlnm.Print_Area" localSheetId="24">'23'!$A$1:$K$72</definedName>
    <definedName name="_xlnm.Print_Area" localSheetId="25">'24'!$A$1:$L$74</definedName>
    <definedName name="_xlnm.Print_Area" localSheetId="26">'25'!$A$1:$J$74</definedName>
    <definedName name="_xlnm.Print_Area" localSheetId="27">'26'!$A$1:$M$74</definedName>
    <definedName name="_xlnm.Print_Area" localSheetId="28">'27'!$A$1:$J$76</definedName>
    <definedName name="_xlnm.Print_Area" localSheetId="29">'28'!$A$1:$J$76</definedName>
    <definedName name="_xlnm.Print_Area" localSheetId="30">'29'!$A$1:$K$77</definedName>
    <definedName name="_xlnm.Print_Area" localSheetId="3">'3'!$A$1:$J$15</definedName>
    <definedName name="_xlnm.Print_Area" localSheetId="31">'30'!$A$1:$J$75</definedName>
    <definedName name="_xlnm.Print_Area" localSheetId="32">'31'!$A$1:$J$75</definedName>
    <definedName name="_xlnm.Print_Area" localSheetId="33">'32'!$A$1:$I$22</definedName>
    <definedName name="_xlnm.Print_Area" localSheetId="4">'4'!$A$1:$J$13</definedName>
    <definedName name="_xlnm.Print_Area" localSheetId="5">'5'!$A$1:$J$14</definedName>
    <definedName name="_xlnm.Print_Area" localSheetId="6">'5-1'!$A$1:$J$20</definedName>
    <definedName name="_xlnm.Print_Area" localSheetId="7">'6'!$A$1:$J$13</definedName>
    <definedName name="_xlnm.Print_Area" localSheetId="8">'7'!$A$1:$J$15</definedName>
    <definedName name="_xlnm.Print_Area" localSheetId="9">'8'!$A$1:$J$13</definedName>
    <definedName name="_xlnm.Print_Area" localSheetId="10">'9'!$A$1:$J$12</definedName>
    <definedName name="_xlnm.Print_Area" localSheetId="0">الفهرس!$A$1:$F$49</definedName>
  </definedNames>
  <calcPr calcId="191029"/>
</workbook>
</file>

<file path=xl/calcChain.xml><?xml version="1.0" encoding="utf-8"?>
<calcChain xmlns="http://schemas.openxmlformats.org/spreadsheetml/2006/main">
  <c r="H51" i="222" l="1"/>
  <c r="F20" i="234"/>
  <c r="E20" i="234"/>
  <c r="D20" i="234"/>
  <c r="C20" i="234"/>
  <c r="G19" i="234"/>
  <c r="G18" i="234"/>
  <c r="G17" i="234"/>
  <c r="G16" i="234"/>
  <c r="G15" i="234"/>
  <c r="G14" i="234"/>
  <c r="G13" i="234"/>
  <c r="G12" i="234"/>
  <c r="G11" i="234"/>
  <c r="G10" i="234"/>
  <c r="G9" i="234"/>
  <c r="G8" i="234"/>
  <c r="G7" i="234"/>
  <c r="G20" i="234" s="1"/>
  <c r="D57" i="217"/>
  <c r="I57" i="217" s="1"/>
  <c r="E95" i="213"/>
  <c r="D71" i="212"/>
  <c r="E75" i="211"/>
  <c r="I75" i="211" s="1"/>
  <c r="F75" i="211"/>
  <c r="G75" i="211"/>
  <c r="H75" i="211"/>
  <c r="D75" i="211"/>
  <c r="D74" i="211"/>
  <c r="D73" i="211"/>
  <c r="D72" i="211"/>
  <c r="D56" i="210"/>
  <c r="I56" i="210" s="1"/>
  <c r="D57" i="210"/>
  <c r="I57" i="210" s="1"/>
  <c r="D58" i="210"/>
  <c r="I58" i="210" s="1"/>
  <c r="G11" i="235"/>
  <c r="F12" i="235"/>
  <c r="G9" i="235"/>
  <c r="G10" i="235"/>
  <c r="G8" i="235"/>
  <c r="E12" i="235"/>
  <c r="D12" i="235"/>
  <c r="G12" i="235" s="1"/>
  <c r="I59" i="224"/>
  <c r="G67" i="220"/>
  <c r="H67" i="220"/>
  <c r="G59" i="227"/>
  <c r="G11" i="223"/>
  <c r="G15" i="221"/>
  <c r="E69" i="220"/>
  <c r="D69" i="220"/>
  <c r="F75" i="227"/>
  <c r="G30" i="223"/>
  <c r="G31" i="223"/>
  <c r="D75" i="227"/>
  <c r="E58" i="210"/>
  <c r="F58" i="210"/>
  <c r="G58" i="210"/>
  <c r="H58" i="210"/>
  <c r="H9" i="166"/>
  <c r="H10" i="166"/>
  <c r="H8" i="166"/>
  <c r="I16" i="211"/>
  <c r="D71" i="228"/>
  <c r="E71" i="228"/>
  <c r="F71" i="228"/>
  <c r="E70" i="228"/>
  <c r="F70" i="228"/>
  <c r="D70" i="228"/>
  <c r="E70" i="229"/>
  <c r="F70" i="229"/>
  <c r="D70" i="229"/>
  <c r="D71" i="229"/>
  <c r="G71" i="229" s="1"/>
  <c r="G9" i="229"/>
  <c r="G70" i="229" s="1"/>
  <c r="G68" i="229"/>
  <c r="G67" i="229"/>
  <c r="G66" i="229"/>
  <c r="G64" i="229"/>
  <c r="G62" i="229"/>
  <c r="G60" i="229"/>
  <c r="G55" i="229"/>
  <c r="G52" i="229"/>
  <c r="G51" i="229"/>
  <c r="G47" i="229"/>
  <c r="G35" i="229"/>
  <c r="E72" i="229"/>
  <c r="G31" i="229"/>
  <c r="G30" i="229"/>
  <c r="G29" i="229"/>
  <c r="G27" i="229"/>
  <c r="G26" i="229"/>
  <c r="G25" i="229"/>
  <c r="G22" i="229"/>
  <c r="G21" i="229"/>
  <c r="G18" i="229"/>
  <c r="G17" i="229"/>
  <c r="G14" i="229"/>
  <c r="G13" i="229"/>
  <c r="G10" i="229"/>
  <c r="E72" i="228"/>
  <c r="F72" i="228"/>
  <c r="D72" i="228"/>
  <c r="D73" i="227"/>
  <c r="G68" i="228"/>
  <c r="G66" i="228"/>
  <c r="G64" i="228"/>
  <c r="G62" i="228"/>
  <c r="G58" i="228"/>
  <c r="G55" i="228"/>
  <c r="G54" i="228"/>
  <c r="G51" i="228"/>
  <c r="G47" i="228"/>
  <c r="G46" i="228"/>
  <c r="G34" i="228"/>
  <c r="G33" i="228"/>
  <c r="G31" i="228"/>
  <c r="G29" i="228"/>
  <c r="G27" i="228"/>
  <c r="G26" i="228"/>
  <c r="G22" i="228"/>
  <c r="G71" i="228" s="1"/>
  <c r="G21" i="228"/>
  <c r="G19" i="228"/>
  <c r="G18" i="228"/>
  <c r="G17" i="228"/>
  <c r="G14" i="228"/>
  <c r="G13" i="228"/>
  <c r="G70" i="228" s="1"/>
  <c r="G11" i="228"/>
  <c r="G72" i="228" s="1"/>
  <c r="G30" i="228"/>
  <c r="G23" i="228"/>
  <c r="G15" i="228"/>
  <c r="G10" i="228"/>
  <c r="G9" i="228"/>
  <c r="E73" i="225"/>
  <c r="D73" i="225"/>
  <c r="G73" i="225" s="1"/>
  <c r="E71" i="222"/>
  <c r="G58" i="229"/>
  <c r="G59" i="229"/>
  <c r="G34" i="229"/>
  <c r="G15" i="229"/>
  <c r="G19" i="229"/>
  <c r="G23" i="229"/>
  <c r="G56" i="229"/>
  <c r="G52" i="228"/>
  <c r="G25" i="228"/>
  <c r="G35" i="228"/>
  <c r="G56" i="228"/>
  <c r="G60" i="228"/>
  <c r="G63" i="228"/>
  <c r="I9" i="217"/>
  <c r="I10" i="217"/>
  <c r="I12" i="217"/>
  <c r="I13" i="217"/>
  <c r="I15" i="217"/>
  <c r="I16" i="217"/>
  <c r="I18" i="217"/>
  <c r="I19" i="217"/>
  <c r="I21" i="217"/>
  <c r="I22" i="217"/>
  <c r="I24" i="217"/>
  <c r="I25" i="217"/>
  <c r="I27" i="217"/>
  <c r="I28" i="217"/>
  <c r="G9" i="227"/>
  <c r="G10" i="227"/>
  <c r="G11" i="227"/>
  <c r="G13" i="227"/>
  <c r="G14" i="227"/>
  <c r="G15" i="227"/>
  <c r="G17" i="227"/>
  <c r="G18" i="227"/>
  <c r="G19" i="227"/>
  <c r="G21" i="227"/>
  <c r="G22" i="227"/>
  <c r="G23" i="227"/>
  <c r="G25" i="227"/>
  <c r="G26" i="227"/>
  <c r="G27" i="227"/>
  <c r="G29" i="227"/>
  <c r="G30" i="227"/>
  <c r="G31" i="227"/>
  <c r="G33" i="227"/>
  <c r="G34" i="227"/>
  <c r="G35" i="227"/>
  <c r="G49" i="227"/>
  <c r="G50" i="227"/>
  <c r="G51" i="227"/>
  <c r="G53" i="227"/>
  <c r="G54" i="227"/>
  <c r="G55" i="227"/>
  <c r="G57" i="227"/>
  <c r="G58" i="227"/>
  <c r="G61" i="227"/>
  <c r="G62" i="227"/>
  <c r="G63" i="227"/>
  <c r="G65" i="227"/>
  <c r="G66" i="227"/>
  <c r="G67" i="227"/>
  <c r="G69" i="227"/>
  <c r="G70" i="227"/>
  <c r="G71" i="227"/>
  <c r="E73" i="227"/>
  <c r="F73" i="227"/>
  <c r="D74" i="227"/>
  <c r="E74" i="227"/>
  <c r="F74" i="227"/>
  <c r="G74" i="227" s="1"/>
  <c r="E75" i="227"/>
  <c r="G9" i="226"/>
  <c r="G10" i="226"/>
  <c r="G11" i="226"/>
  <c r="G13" i="226"/>
  <c r="G14" i="226"/>
  <c r="G15" i="226"/>
  <c r="G17" i="226"/>
  <c r="G18" i="226"/>
  <c r="G19" i="226"/>
  <c r="G21" i="226"/>
  <c r="G22" i="226"/>
  <c r="G23" i="226"/>
  <c r="G25" i="226"/>
  <c r="G26" i="226"/>
  <c r="G27" i="226"/>
  <c r="G29" i="226"/>
  <c r="G30" i="226"/>
  <c r="G31" i="226"/>
  <c r="G33" i="226"/>
  <c r="G34" i="226"/>
  <c r="G35" i="226"/>
  <c r="G48" i="226"/>
  <c r="G49" i="226"/>
  <c r="G50" i="226"/>
  <c r="G52" i="226"/>
  <c r="G53" i="226"/>
  <c r="G54" i="226"/>
  <c r="G56" i="226"/>
  <c r="G57" i="226"/>
  <c r="G58" i="226"/>
  <c r="G60" i="226"/>
  <c r="G61" i="226"/>
  <c r="G62" i="226"/>
  <c r="G64" i="226"/>
  <c r="G65" i="226"/>
  <c r="G66" i="226"/>
  <c r="G68" i="226"/>
  <c r="G69" i="226"/>
  <c r="G70" i="226"/>
  <c r="E72" i="226"/>
  <c r="G72" i="226" s="1"/>
  <c r="F72" i="226"/>
  <c r="E73" i="226"/>
  <c r="G73" i="226"/>
  <c r="F73" i="226"/>
  <c r="E74" i="226"/>
  <c r="F74" i="226"/>
  <c r="G74" i="226" s="1"/>
  <c r="G9" i="225"/>
  <c r="G10" i="225"/>
  <c r="G11" i="225"/>
  <c r="G13" i="225"/>
  <c r="G14" i="225"/>
  <c r="G15" i="225"/>
  <c r="G17" i="225"/>
  <c r="G18" i="225"/>
  <c r="G19" i="225"/>
  <c r="G21" i="225"/>
  <c r="G22" i="225"/>
  <c r="G23" i="225"/>
  <c r="G25" i="225"/>
  <c r="G26" i="225"/>
  <c r="G27" i="225"/>
  <c r="G29" i="225"/>
  <c r="G30" i="225"/>
  <c r="G31" i="225"/>
  <c r="G33" i="225"/>
  <c r="G34" i="225"/>
  <c r="G35" i="225"/>
  <c r="G47" i="225"/>
  <c r="G48" i="225"/>
  <c r="G49" i="225"/>
  <c r="G51" i="225"/>
  <c r="G52" i="225"/>
  <c r="G53" i="225"/>
  <c r="G55" i="225"/>
  <c r="G56" i="225"/>
  <c r="G57" i="225"/>
  <c r="G59" i="225"/>
  <c r="G60" i="225"/>
  <c r="G61" i="225"/>
  <c r="G63" i="225"/>
  <c r="G64" i="225"/>
  <c r="G65" i="225"/>
  <c r="G67" i="225"/>
  <c r="G68" i="225"/>
  <c r="G69" i="225"/>
  <c r="D71" i="225"/>
  <c r="G71" i="225"/>
  <c r="E71" i="225"/>
  <c r="F71" i="225"/>
  <c r="D72" i="225"/>
  <c r="G72" i="225" s="1"/>
  <c r="E72" i="225"/>
  <c r="F72" i="225"/>
  <c r="F73" i="225"/>
  <c r="I9" i="224"/>
  <c r="I10" i="224"/>
  <c r="I11" i="224"/>
  <c r="I13" i="224"/>
  <c r="I14" i="224"/>
  <c r="I15" i="224"/>
  <c r="I17" i="224"/>
  <c r="I18" i="224"/>
  <c r="I19" i="224"/>
  <c r="I21" i="224"/>
  <c r="I22" i="224"/>
  <c r="I23" i="224"/>
  <c r="I25" i="224"/>
  <c r="I26" i="224"/>
  <c r="I27" i="224"/>
  <c r="I29" i="224"/>
  <c r="I30" i="224"/>
  <c r="I31" i="224"/>
  <c r="I33" i="224"/>
  <c r="I34" i="224"/>
  <c r="I35" i="224"/>
  <c r="I45" i="224"/>
  <c r="I46" i="224"/>
  <c r="I47" i="224"/>
  <c r="I49" i="224"/>
  <c r="I50" i="224"/>
  <c r="I51" i="224"/>
  <c r="I53" i="224"/>
  <c r="I54" i="224"/>
  <c r="I55" i="224"/>
  <c r="I57" i="224"/>
  <c r="I58" i="224"/>
  <c r="I61" i="224"/>
  <c r="I62" i="224"/>
  <c r="I63" i="224"/>
  <c r="I65" i="224"/>
  <c r="I66" i="224"/>
  <c r="I67" i="224"/>
  <c r="D69" i="224"/>
  <c r="E69" i="224"/>
  <c r="I69" i="224" s="1"/>
  <c r="F69" i="224"/>
  <c r="G69" i="224"/>
  <c r="H69" i="224"/>
  <c r="D70" i="224"/>
  <c r="E70" i="224"/>
  <c r="I70" i="224" s="1"/>
  <c r="F70" i="224"/>
  <c r="G70" i="224"/>
  <c r="H70" i="224"/>
  <c r="D71" i="224"/>
  <c r="E71" i="224"/>
  <c r="F71" i="224"/>
  <c r="G71" i="224"/>
  <c r="I71" i="224" s="1"/>
  <c r="H71" i="224"/>
  <c r="G9" i="223"/>
  <c r="G10" i="223"/>
  <c r="G13" i="223"/>
  <c r="G14" i="223"/>
  <c r="G15" i="223"/>
  <c r="G17" i="223"/>
  <c r="G18" i="223"/>
  <c r="G19" i="223"/>
  <c r="G21" i="223"/>
  <c r="G22" i="223"/>
  <c r="G23" i="223"/>
  <c r="G25" i="223"/>
  <c r="G26" i="223"/>
  <c r="G27" i="223"/>
  <c r="G29" i="223"/>
  <c r="G33" i="223"/>
  <c r="G34" i="223"/>
  <c r="G35" i="223"/>
  <c r="G45" i="223"/>
  <c r="G46" i="223"/>
  <c r="G47" i="223"/>
  <c r="G49" i="223"/>
  <c r="G50" i="223"/>
  <c r="G51" i="223"/>
  <c r="G53" i="223"/>
  <c r="G54" i="223"/>
  <c r="G55" i="223"/>
  <c r="G57" i="223"/>
  <c r="G58" i="223"/>
  <c r="G59" i="223"/>
  <c r="G61" i="223"/>
  <c r="G62" i="223"/>
  <c r="G63" i="223"/>
  <c r="G65" i="223"/>
  <c r="G66" i="223"/>
  <c r="G67" i="223"/>
  <c r="D69" i="223"/>
  <c r="E69" i="223"/>
  <c r="G69" i="223" s="1"/>
  <c r="F69" i="223"/>
  <c r="D70" i="223"/>
  <c r="G70" i="223" s="1"/>
  <c r="E70" i="223"/>
  <c r="F70" i="223"/>
  <c r="D71" i="223"/>
  <c r="E71" i="223"/>
  <c r="F71" i="223"/>
  <c r="G71" i="223"/>
  <c r="H9" i="222"/>
  <c r="H10" i="222"/>
  <c r="H11" i="222"/>
  <c r="H13" i="222"/>
  <c r="H14" i="222"/>
  <c r="H15" i="222"/>
  <c r="H17" i="222"/>
  <c r="H18" i="222"/>
  <c r="H19" i="222"/>
  <c r="H21" i="222"/>
  <c r="H22" i="222"/>
  <c r="H23" i="222"/>
  <c r="H25" i="222"/>
  <c r="H26" i="222"/>
  <c r="H27" i="222"/>
  <c r="H29" i="222"/>
  <c r="H30" i="222"/>
  <c r="H31" i="222"/>
  <c r="H33" i="222"/>
  <c r="H34" i="222"/>
  <c r="H35" i="222"/>
  <c r="H45" i="222"/>
  <c r="H46" i="222"/>
  <c r="H47" i="222"/>
  <c r="H49" i="222"/>
  <c r="H50" i="222"/>
  <c r="H53" i="222"/>
  <c r="H54" i="222"/>
  <c r="H55" i="222"/>
  <c r="H57" i="222"/>
  <c r="H58" i="222"/>
  <c r="H59" i="222"/>
  <c r="H61" i="222"/>
  <c r="H62" i="222"/>
  <c r="H63" i="222"/>
  <c r="H65" i="222"/>
  <c r="H66" i="222"/>
  <c r="H67" i="222"/>
  <c r="D69" i="222"/>
  <c r="E69" i="222"/>
  <c r="H69" i="222" s="1"/>
  <c r="F69" i="222"/>
  <c r="G69" i="222"/>
  <c r="D70" i="222"/>
  <c r="H70" i="222" s="1"/>
  <c r="E70" i="222"/>
  <c r="F70" i="222"/>
  <c r="G70" i="222"/>
  <c r="D71" i="222"/>
  <c r="H71" i="222" s="1"/>
  <c r="F71" i="222"/>
  <c r="G71" i="222"/>
  <c r="G9" i="221"/>
  <c r="G10" i="221"/>
  <c r="G11" i="221"/>
  <c r="G13" i="221"/>
  <c r="G14" i="221"/>
  <c r="G17" i="221"/>
  <c r="G18" i="221"/>
  <c r="G19" i="221"/>
  <c r="G21" i="221"/>
  <c r="G22" i="221"/>
  <c r="G23" i="221"/>
  <c r="G25" i="221"/>
  <c r="G26" i="221"/>
  <c r="G27" i="221"/>
  <c r="G29" i="221"/>
  <c r="G30" i="221"/>
  <c r="G31" i="221"/>
  <c r="G33" i="221"/>
  <c r="G34" i="221"/>
  <c r="G35" i="221"/>
  <c r="G44" i="221"/>
  <c r="G45" i="221"/>
  <c r="G46" i="221"/>
  <c r="G48" i="221"/>
  <c r="G49" i="221"/>
  <c r="G50" i="221"/>
  <c r="G52" i="221"/>
  <c r="G53" i="221"/>
  <c r="G54" i="221"/>
  <c r="G56" i="221"/>
  <c r="G57" i="221"/>
  <c r="G58" i="221"/>
  <c r="G60" i="221"/>
  <c r="G61" i="221"/>
  <c r="G62" i="221"/>
  <c r="G64" i="221"/>
  <c r="G65" i="221"/>
  <c r="G66" i="221"/>
  <c r="D68" i="221"/>
  <c r="G68" i="221"/>
  <c r="E68" i="221"/>
  <c r="F68" i="221"/>
  <c r="D69" i="221"/>
  <c r="G69" i="221" s="1"/>
  <c r="E69" i="221"/>
  <c r="F69" i="221"/>
  <c r="D70" i="221"/>
  <c r="G70" i="221" s="1"/>
  <c r="E70" i="221"/>
  <c r="F70" i="221"/>
  <c r="I9" i="220"/>
  <c r="I10" i="220"/>
  <c r="I11" i="220"/>
  <c r="I13" i="220"/>
  <c r="I14" i="220"/>
  <c r="I15" i="220"/>
  <c r="I17" i="220"/>
  <c r="I18" i="220"/>
  <c r="I19" i="220"/>
  <c r="I21" i="220"/>
  <c r="I22" i="220"/>
  <c r="I23" i="220"/>
  <c r="I25" i="220"/>
  <c r="I26" i="220"/>
  <c r="I27" i="220"/>
  <c r="I29" i="220"/>
  <c r="I30" i="220"/>
  <c r="I31" i="220"/>
  <c r="I33" i="220"/>
  <c r="I34" i="220"/>
  <c r="I35" i="220"/>
  <c r="I43" i="220"/>
  <c r="I44" i="220"/>
  <c r="I45" i="220"/>
  <c r="I47" i="220"/>
  <c r="I48" i="220"/>
  <c r="I49" i="220"/>
  <c r="I51" i="220"/>
  <c r="I52" i="220"/>
  <c r="I53" i="220"/>
  <c r="I55" i="220"/>
  <c r="I56" i="220"/>
  <c r="I57" i="220"/>
  <c r="I59" i="220"/>
  <c r="I60" i="220"/>
  <c r="I61" i="220"/>
  <c r="I63" i="220"/>
  <c r="I64" i="220"/>
  <c r="I65" i="220"/>
  <c r="D67" i="220"/>
  <c r="E67" i="220"/>
  <c r="I67" i="220" s="1"/>
  <c r="F67" i="220"/>
  <c r="D68" i="220"/>
  <c r="I68" i="220" s="1"/>
  <c r="E68" i="220"/>
  <c r="F68" i="220"/>
  <c r="G68" i="220"/>
  <c r="H68" i="220"/>
  <c r="F69" i="220"/>
  <c r="G69" i="220"/>
  <c r="H69" i="220"/>
  <c r="I69" i="220" s="1"/>
  <c r="I9" i="218"/>
  <c r="I10" i="218"/>
  <c r="I11" i="218"/>
  <c r="I13" i="218"/>
  <c r="I14" i="218"/>
  <c r="I15" i="218"/>
  <c r="I17" i="218"/>
  <c r="I18" i="218"/>
  <c r="I19" i="218"/>
  <c r="I21" i="218"/>
  <c r="I22" i="218"/>
  <c r="I23" i="218"/>
  <c r="I25" i="218"/>
  <c r="I26" i="218"/>
  <c r="I27" i="218"/>
  <c r="I29" i="218"/>
  <c r="I30" i="218"/>
  <c r="I31" i="218"/>
  <c r="I33" i="218"/>
  <c r="I34" i="218"/>
  <c r="I35" i="218"/>
  <c r="I48" i="218"/>
  <c r="I49" i="218"/>
  <c r="I50" i="218"/>
  <c r="I52" i="218"/>
  <c r="I53" i="218"/>
  <c r="I54" i="218"/>
  <c r="I56" i="218"/>
  <c r="I57" i="218"/>
  <c r="I58" i="218"/>
  <c r="I60" i="218"/>
  <c r="I61" i="218"/>
  <c r="I62" i="218"/>
  <c r="I64" i="218"/>
  <c r="I65" i="218"/>
  <c r="I66" i="218"/>
  <c r="I68" i="218"/>
  <c r="I69" i="218"/>
  <c r="I70" i="218"/>
  <c r="D72" i="218"/>
  <c r="I72" i="218" s="1"/>
  <c r="E72" i="218"/>
  <c r="F72" i="218"/>
  <c r="G72" i="218"/>
  <c r="H72" i="218"/>
  <c r="D73" i="218"/>
  <c r="E73" i="218"/>
  <c r="I73" i="218"/>
  <c r="F73" i="218"/>
  <c r="G73" i="218"/>
  <c r="H73" i="218"/>
  <c r="D74" i="218"/>
  <c r="E74" i="218"/>
  <c r="F74" i="218"/>
  <c r="G74" i="218"/>
  <c r="I74" i="218"/>
  <c r="H74" i="218"/>
  <c r="I38" i="217"/>
  <c r="I39" i="217"/>
  <c r="I41" i="217"/>
  <c r="I42" i="217"/>
  <c r="I44" i="217"/>
  <c r="I45" i="217"/>
  <c r="I47" i="217"/>
  <c r="I48" i="217"/>
  <c r="I50" i="217"/>
  <c r="I51" i="217"/>
  <c r="I53" i="217"/>
  <c r="I54" i="217"/>
  <c r="D56" i="217"/>
  <c r="I56" i="217" s="1"/>
  <c r="E56" i="217"/>
  <c r="F56" i="217"/>
  <c r="G56" i="217"/>
  <c r="H56" i="217"/>
  <c r="E57" i="217"/>
  <c r="F57" i="217"/>
  <c r="G57" i="217"/>
  <c r="H57" i="217"/>
  <c r="I9" i="216"/>
  <c r="I10" i="216"/>
  <c r="I11" i="216"/>
  <c r="I13" i="216"/>
  <c r="I14" i="216"/>
  <c r="I15" i="216"/>
  <c r="I17" i="216"/>
  <c r="I18" i="216"/>
  <c r="I19" i="216"/>
  <c r="I21" i="216"/>
  <c r="I22" i="216"/>
  <c r="I24" i="216"/>
  <c r="I25" i="216"/>
  <c r="I26" i="216"/>
  <c r="I28" i="216"/>
  <c r="I29" i="216"/>
  <c r="I30" i="216"/>
  <c r="I32" i="216"/>
  <c r="I33" i="216"/>
  <c r="I34" i="216"/>
  <c r="I47" i="216"/>
  <c r="I48" i="216"/>
  <c r="I50" i="216"/>
  <c r="I51" i="216"/>
  <c r="I52" i="216"/>
  <c r="I54" i="216"/>
  <c r="I55" i="216"/>
  <c r="I57" i="216"/>
  <c r="I58" i="216"/>
  <c r="I59" i="216"/>
  <c r="I61" i="216"/>
  <c r="I62" i="216"/>
  <c r="I64" i="216"/>
  <c r="I65" i="216"/>
  <c r="D67" i="216"/>
  <c r="I67" i="216" s="1"/>
  <c r="E67" i="216"/>
  <c r="F67" i="216"/>
  <c r="G67" i="216"/>
  <c r="H67" i="216"/>
  <c r="D68" i="216"/>
  <c r="I68" i="216" s="1"/>
  <c r="E68" i="216"/>
  <c r="F68" i="216"/>
  <c r="G68" i="216"/>
  <c r="H68" i="216"/>
  <c r="D69" i="216"/>
  <c r="I69" i="216" s="1"/>
  <c r="E69" i="216"/>
  <c r="F69" i="216"/>
  <c r="G69" i="216"/>
  <c r="H69" i="216"/>
  <c r="I9" i="215"/>
  <c r="I10" i="215"/>
  <c r="I12" i="215"/>
  <c r="I13" i="215"/>
  <c r="I15" i="215"/>
  <c r="I16" i="215"/>
  <c r="I18" i="215"/>
  <c r="I19" i="215"/>
  <c r="I21" i="215"/>
  <c r="I22" i="215"/>
  <c r="I24" i="215"/>
  <c r="I25" i="215"/>
  <c r="I27" i="215"/>
  <c r="I39" i="215"/>
  <c r="I40" i="215"/>
  <c r="I42" i="215"/>
  <c r="I43" i="215"/>
  <c r="I45" i="215"/>
  <c r="I47" i="215"/>
  <c r="I49" i="215"/>
  <c r="I51" i="215"/>
  <c r="D53" i="215"/>
  <c r="E53" i="215"/>
  <c r="F53" i="215"/>
  <c r="G53" i="215"/>
  <c r="H53" i="215"/>
  <c r="E54" i="215"/>
  <c r="F54" i="215"/>
  <c r="H54" i="215"/>
  <c r="I54" i="215" s="1"/>
  <c r="I12" i="214"/>
  <c r="I13" i="214"/>
  <c r="I14" i="214"/>
  <c r="I16" i="214"/>
  <c r="I17" i="214"/>
  <c r="I18" i="214"/>
  <c r="I20" i="214"/>
  <c r="I21" i="214"/>
  <c r="I22" i="214"/>
  <c r="I24" i="214"/>
  <c r="I25" i="214"/>
  <c r="I26" i="214"/>
  <c r="I28" i="214"/>
  <c r="I29" i="214"/>
  <c r="I30" i="214"/>
  <c r="I32" i="214"/>
  <c r="I33" i="214"/>
  <c r="I34" i="214"/>
  <c r="I36" i="214"/>
  <c r="I37" i="214"/>
  <c r="I38" i="214"/>
  <c r="I49" i="214"/>
  <c r="I50" i="214"/>
  <c r="I51" i="214"/>
  <c r="I53" i="214"/>
  <c r="I54" i="214"/>
  <c r="I55" i="214"/>
  <c r="I57" i="214"/>
  <c r="I58" i="214"/>
  <c r="I59" i="214"/>
  <c r="I61" i="214"/>
  <c r="I62" i="214"/>
  <c r="I63" i="214"/>
  <c r="I65" i="214"/>
  <c r="I66" i="214"/>
  <c r="I67" i="214"/>
  <c r="I69" i="214"/>
  <c r="I70" i="214"/>
  <c r="I71" i="214"/>
  <c r="D73" i="214"/>
  <c r="I73" i="214" s="1"/>
  <c r="E73" i="214"/>
  <c r="F73" i="214"/>
  <c r="G73" i="214"/>
  <c r="H73" i="214"/>
  <c r="D74" i="214"/>
  <c r="E74" i="214"/>
  <c r="I74" i="214" s="1"/>
  <c r="F74" i="214"/>
  <c r="G74" i="214"/>
  <c r="H74" i="214"/>
  <c r="D75" i="214"/>
  <c r="E75" i="214"/>
  <c r="I75" i="214" s="1"/>
  <c r="F75" i="214"/>
  <c r="G75" i="214"/>
  <c r="H75" i="214"/>
  <c r="J11" i="213"/>
  <c r="J12" i="213"/>
  <c r="J13" i="213"/>
  <c r="J14" i="213"/>
  <c r="J15" i="213"/>
  <c r="J17" i="213"/>
  <c r="J18" i="213"/>
  <c r="J19" i="213"/>
  <c r="J20" i="213"/>
  <c r="J21" i="213"/>
  <c r="J23" i="213"/>
  <c r="J24" i="213"/>
  <c r="J25" i="213"/>
  <c r="J26" i="213"/>
  <c r="J28" i="213"/>
  <c r="J29" i="213"/>
  <c r="J30" i="213"/>
  <c r="J31" i="213"/>
  <c r="J32" i="213"/>
  <c r="J34" i="213"/>
  <c r="J35" i="213"/>
  <c r="J36" i="213"/>
  <c r="J37" i="213"/>
  <c r="J39" i="213"/>
  <c r="J40" i="213"/>
  <c r="J41" i="213"/>
  <c r="J42" i="213"/>
  <c r="J44" i="213"/>
  <c r="J45" i="213"/>
  <c r="J46" i="213"/>
  <c r="J47" i="213"/>
  <c r="J58" i="213"/>
  <c r="J59" i="213"/>
  <c r="J60" i="213"/>
  <c r="J61" i="213"/>
  <c r="J63" i="213"/>
  <c r="J64" i="213"/>
  <c r="J65" i="213"/>
  <c r="J66" i="213"/>
  <c r="J68" i="213"/>
  <c r="J69" i="213"/>
  <c r="J70" i="213"/>
  <c r="J71" i="213"/>
  <c r="J72" i="213"/>
  <c r="J74" i="213"/>
  <c r="J75" i="213"/>
  <c r="J76" i="213"/>
  <c r="J77" i="213"/>
  <c r="J78" i="213"/>
  <c r="J80" i="213"/>
  <c r="J81" i="213"/>
  <c r="J82" i="213"/>
  <c r="J83" i="213"/>
  <c r="J84" i="213"/>
  <c r="J86" i="213"/>
  <c r="J87" i="213"/>
  <c r="J88" i="213"/>
  <c r="J89" i="213"/>
  <c r="E91" i="213"/>
  <c r="F91" i="213"/>
  <c r="J91" i="213" s="1"/>
  <c r="G91" i="213"/>
  <c r="H91" i="213"/>
  <c r="I91" i="213"/>
  <c r="E92" i="213"/>
  <c r="F92" i="213"/>
  <c r="G92" i="213"/>
  <c r="H92" i="213"/>
  <c r="J92" i="213" s="1"/>
  <c r="I92" i="213"/>
  <c r="E93" i="213"/>
  <c r="J93" i="213" s="1"/>
  <c r="F93" i="213"/>
  <c r="G93" i="213"/>
  <c r="H93" i="213"/>
  <c r="I93" i="213"/>
  <c r="E94" i="213"/>
  <c r="J94" i="213" s="1"/>
  <c r="F94" i="213"/>
  <c r="G94" i="213"/>
  <c r="H94" i="213"/>
  <c r="I94" i="213"/>
  <c r="F95" i="213"/>
  <c r="G95" i="213"/>
  <c r="H95" i="213"/>
  <c r="I95" i="213"/>
  <c r="I11" i="212"/>
  <c r="I12" i="212"/>
  <c r="I14" i="212"/>
  <c r="I15" i="212"/>
  <c r="I16" i="212"/>
  <c r="I18" i="212"/>
  <c r="I19" i="212"/>
  <c r="I20" i="212"/>
  <c r="I22" i="212"/>
  <c r="I23" i="212"/>
  <c r="I24" i="212"/>
  <c r="I26" i="212"/>
  <c r="I27" i="212"/>
  <c r="I28" i="212"/>
  <c r="I30" i="212"/>
  <c r="I31" i="212"/>
  <c r="I32" i="212"/>
  <c r="I34" i="212"/>
  <c r="I35" i="212"/>
  <c r="I47" i="212"/>
  <c r="I48" i="212"/>
  <c r="I50" i="212"/>
  <c r="I51" i="212"/>
  <c r="I53" i="212"/>
  <c r="I54" i="212"/>
  <c r="I55" i="212"/>
  <c r="I57" i="212"/>
  <c r="I58" i="212"/>
  <c r="I59" i="212"/>
  <c r="I61" i="212"/>
  <c r="I62" i="212"/>
  <c r="I63" i="212"/>
  <c r="I65" i="212"/>
  <c r="I66" i="212"/>
  <c r="I67" i="212"/>
  <c r="D69" i="212"/>
  <c r="E69" i="212"/>
  <c r="F69" i="212"/>
  <c r="G69" i="212"/>
  <c r="H69" i="212"/>
  <c r="D70" i="212"/>
  <c r="E70" i="212"/>
  <c r="I70" i="212" s="1"/>
  <c r="F70" i="212"/>
  <c r="G70" i="212"/>
  <c r="H70" i="212"/>
  <c r="E71" i="212"/>
  <c r="F71" i="212"/>
  <c r="G71" i="212"/>
  <c r="H71" i="212"/>
  <c r="I71" i="212" s="1"/>
  <c r="I9" i="211"/>
  <c r="I10" i="211"/>
  <c r="I11" i="211"/>
  <c r="I12" i="211"/>
  <c r="I14" i="211"/>
  <c r="I15" i="211"/>
  <c r="I17" i="211"/>
  <c r="I19" i="211"/>
  <c r="I20" i="211"/>
  <c r="I21" i="211"/>
  <c r="I23" i="211"/>
  <c r="I24" i="211"/>
  <c r="I25" i="211"/>
  <c r="I27" i="211"/>
  <c r="I28" i="211"/>
  <c r="I29" i="211"/>
  <c r="I31" i="211"/>
  <c r="I32" i="211"/>
  <c r="I33" i="211"/>
  <c r="I35" i="211"/>
  <c r="I36" i="211"/>
  <c r="I37" i="211"/>
  <c r="I47" i="211"/>
  <c r="I48" i="211"/>
  <c r="I49" i="211"/>
  <c r="I51" i="211"/>
  <c r="I52" i="211"/>
  <c r="I53" i="211"/>
  <c r="I55" i="211"/>
  <c r="I56" i="211"/>
  <c r="I57" i="211"/>
  <c r="I60" i="211"/>
  <c r="I61" i="211"/>
  <c r="I62" i="211"/>
  <c r="I64" i="211"/>
  <c r="I65" i="211"/>
  <c r="I66" i="211"/>
  <c r="I68" i="211"/>
  <c r="I69" i="211"/>
  <c r="I70" i="211"/>
  <c r="E72" i="211"/>
  <c r="I72" i="211" s="1"/>
  <c r="F72" i="211"/>
  <c r="G72" i="211"/>
  <c r="H72" i="211"/>
  <c r="E73" i="211"/>
  <c r="I73" i="211" s="1"/>
  <c r="F73" i="211"/>
  <c r="G73" i="211"/>
  <c r="H73" i="211"/>
  <c r="E74" i="211"/>
  <c r="I74" i="211" s="1"/>
  <c r="F74" i="211"/>
  <c r="G74" i="211"/>
  <c r="H74" i="211"/>
  <c r="I9" i="210"/>
  <c r="I10" i="210"/>
  <c r="I12" i="210"/>
  <c r="I13" i="210"/>
  <c r="I15" i="210"/>
  <c r="I16" i="210"/>
  <c r="I18" i="210"/>
  <c r="I19" i="210"/>
  <c r="I21" i="210"/>
  <c r="I22" i="210"/>
  <c r="I24" i="210"/>
  <c r="I25" i="210"/>
  <c r="I27" i="210"/>
  <c r="I28" i="210"/>
  <c r="I38" i="210"/>
  <c r="I39" i="210"/>
  <c r="I41" i="210"/>
  <c r="I43" i="210"/>
  <c r="I44" i="210"/>
  <c r="I45" i="210"/>
  <c r="I47" i="210"/>
  <c r="I48" i="210"/>
  <c r="I50" i="210"/>
  <c r="I51" i="210"/>
  <c r="I53" i="210"/>
  <c r="I54" i="210"/>
  <c r="E56" i="210"/>
  <c r="F56" i="210"/>
  <c r="G56" i="210"/>
  <c r="H56" i="210"/>
  <c r="E57" i="210"/>
  <c r="F57" i="210"/>
  <c r="G57" i="210"/>
  <c r="H57" i="210"/>
  <c r="H9" i="209"/>
  <c r="H10" i="209"/>
  <c r="H12" i="209"/>
  <c r="H11" i="209"/>
  <c r="C12" i="209"/>
  <c r="D12" i="209"/>
  <c r="E12" i="209"/>
  <c r="F12" i="209"/>
  <c r="G12" i="209"/>
  <c r="H8" i="208"/>
  <c r="H10" i="208"/>
  <c r="H9" i="208"/>
  <c r="C10" i="208"/>
  <c r="D10" i="208"/>
  <c r="E10" i="208"/>
  <c r="F10" i="208"/>
  <c r="G10" i="208"/>
  <c r="H8" i="207"/>
  <c r="H11" i="207" s="1"/>
  <c r="H9" i="207"/>
  <c r="H10" i="207"/>
  <c r="C11" i="207"/>
  <c r="D11" i="207"/>
  <c r="E11" i="207"/>
  <c r="F11" i="207"/>
  <c r="G11" i="207"/>
  <c r="H8" i="206"/>
  <c r="H10" i="206"/>
  <c r="H9" i="206"/>
  <c r="C10" i="206"/>
  <c r="D10" i="206"/>
  <c r="E10" i="206"/>
  <c r="F10" i="206"/>
  <c r="G10" i="206"/>
  <c r="H8" i="171"/>
  <c r="H11" i="171"/>
  <c r="H9" i="171"/>
  <c r="H10" i="171"/>
  <c r="C11" i="171"/>
  <c r="D11" i="171"/>
  <c r="E11" i="171"/>
  <c r="F11" i="171"/>
  <c r="G11" i="171"/>
  <c r="H8" i="170"/>
  <c r="H13" i="170" s="1"/>
  <c r="H9" i="170"/>
  <c r="H10" i="170"/>
  <c r="H11" i="170"/>
  <c r="H12" i="170"/>
  <c r="C13" i="170"/>
  <c r="D13" i="170"/>
  <c r="E13" i="170"/>
  <c r="F13" i="170"/>
  <c r="G13" i="170"/>
  <c r="H8" i="169"/>
  <c r="H11" i="169"/>
  <c r="H9" i="169"/>
  <c r="H10" i="169"/>
  <c r="C11" i="169"/>
  <c r="D11" i="169"/>
  <c r="E11" i="169"/>
  <c r="F11" i="169"/>
  <c r="G11" i="169"/>
  <c r="H8" i="167"/>
  <c r="H12" i="167" s="1"/>
  <c r="H9" i="167"/>
  <c r="H10" i="167"/>
  <c r="H11" i="167"/>
  <c r="C12" i="167"/>
  <c r="D12" i="167"/>
  <c r="E12" i="167"/>
  <c r="F12" i="167"/>
  <c r="G12" i="167"/>
  <c r="C11" i="166"/>
  <c r="D11" i="166"/>
  <c r="E11" i="166"/>
  <c r="F11" i="166"/>
  <c r="G11" i="166"/>
  <c r="H8" i="165"/>
  <c r="H9" i="165"/>
  <c r="H10" i="165"/>
  <c r="H11" i="165"/>
  <c r="H13" i="165" s="1"/>
  <c r="H12" i="165"/>
  <c r="C13" i="165"/>
  <c r="D13" i="165"/>
  <c r="E13" i="165"/>
  <c r="F13" i="165"/>
  <c r="G13" i="165"/>
  <c r="H8" i="164"/>
  <c r="H9" i="164"/>
  <c r="H10" i="164"/>
  <c r="H11" i="164"/>
  <c r="H12" i="164"/>
  <c r="H13" i="164"/>
  <c r="H14" i="164"/>
  <c r="H15" i="164"/>
  <c r="H16" i="164"/>
  <c r="H17" i="164"/>
  <c r="H18" i="164"/>
  <c r="H19" i="164"/>
  <c r="H20" i="164"/>
  <c r="C21" i="164"/>
  <c r="D21" i="164"/>
  <c r="E21" i="164"/>
  <c r="F21" i="164"/>
  <c r="G21" i="164"/>
  <c r="H8" i="163"/>
  <c r="H9" i="163"/>
  <c r="H10" i="163"/>
  <c r="H11" i="163"/>
  <c r="H12" i="163"/>
  <c r="H13" i="163"/>
  <c r="H14" i="163"/>
  <c r="H15" i="163"/>
  <c r="H16" i="163"/>
  <c r="H21" i="163" s="1"/>
  <c r="H17" i="163"/>
  <c r="H18" i="163"/>
  <c r="H19" i="163"/>
  <c r="H20" i="163"/>
  <c r="C21" i="163"/>
  <c r="D21" i="163"/>
  <c r="E21" i="163"/>
  <c r="F21" i="163"/>
  <c r="G21" i="163"/>
  <c r="G63" i="229"/>
  <c r="G46" i="229"/>
  <c r="G48" i="229"/>
  <c r="G67" i="228"/>
  <c r="G48" i="228"/>
  <c r="G59" i="228"/>
  <c r="G50" i="228"/>
  <c r="G54" i="229"/>
  <c r="G50" i="229"/>
  <c r="D72" i="229"/>
  <c r="G72" i="229" s="1"/>
  <c r="F72" i="229"/>
  <c r="F71" i="229"/>
  <c r="E71" i="229"/>
  <c r="G11" i="229"/>
  <c r="G33" i="229"/>
  <c r="G73" i="227"/>
  <c r="G75" i="227"/>
  <c r="J95" i="213"/>
  <c r="I69" i="212"/>
  <c r="H21" i="164"/>
  <c r="H11" i="166"/>
  <c r="I53" i="215"/>
</calcChain>
</file>

<file path=xl/connections.xml><?xml version="1.0" encoding="utf-8"?>
<connections xmlns="http://schemas.openxmlformats.org/spreadsheetml/2006/main">
  <connection id="1" odcFile="C:\Users\Master\Documents\My Data Sources\192.168.0.110 Members Model.odc" keepAlive="1" name="192.168.0.110 Members Model" type="5" refreshedVersion="4" onlyUseConnectionFile="1" background="1">
    <dbPr connection="Provider=MSOLAP.4;Password=P@ssw0rd;Persist Security Info=True;User ID=spadmin;Initial Catalog=Members;Data Source=192.168.0.110;MDX Compatibility=1;Safety Options=2;MDX Missing Member Mode=Error" command="Model" commandType="1"/>
    <olapPr sendLocale="1" rowDrillCount="1000"/>
  </connection>
  <connection id="2" odcFile="C:\Users\Master\Documents\My Data Sources\192.168.0.110 Msaakn Model.odc" keepAlive="1" name="192.168.0.110 Msaakn Model1" type="5" refreshedVersion="4" onlyUseConnectionFile="1" background="1">
    <dbPr connection="Provider=MSOLAP.4;Persist Security Info=True;User ID=spadmin;Initial Catalog=Msaakn;Data Source=192.168.0.110;MDX Compatibility=1;Safety Options=2;MDX Missing Member Mode=Error" command="Model" commandType="1"/>
    <olapPr sendLocale="1" rowDrillCount="1000"/>
  </connection>
  <connection id="3" odcFile="C:\Users\user\Documents\My Data Sources\192.168.0.110 NEW_MASSAKEN Model.odc" keepAlive="1" name="192.168.0.110 NEW_MASSAKEN Model" type="5" refreshedVersion="3" onlyUseConnectionFile="1" background="1">
    <dbPr connection="Provider=MSOLAP.3;Password=Dmadmin123;Persist Security Info=True;User ID=.\dm;Initial Catalog=NEW_MASSAKEN;Data Source=192.168.0.110;MDX Compatibility=1;Safety Options=2;MDX Missing Member Mode=Error" command="Model" commandType="1"/>
    <olapPr sendLocale="1" rowDrillCount="1000"/>
  </connection>
</connections>
</file>

<file path=xl/sharedStrings.xml><?xml version="1.0" encoding="utf-8"?>
<sst xmlns="http://schemas.openxmlformats.org/spreadsheetml/2006/main" count="3719" uniqueCount="412">
  <si>
    <t xml:space="preserve"> Administrative Area</t>
  </si>
  <si>
    <t>المنطقة الإدارية</t>
  </si>
  <si>
    <t>عدد الأفراد</t>
  </si>
  <si>
    <t>عدد الأسر</t>
  </si>
  <si>
    <t>Households</t>
  </si>
  <si>
    <t>Individuals</t>
  </si>
  <si>
    <t>Al-Baha</t>
  </si>
  <si>
    <t>Al-Riyadh</t>
  </si>
  <si>
    <t>الرياض</t>
  </si>
  <si>
    <t>Housing Units</t>
  </si>
  <si>
    <t>عدد المساكن</t>
  </si>
  <si>
    <t>Makkah Al-Mokarramah</t>
  </si>
  <si>
    <t>مكة المكرمة</t>
  </si>
  <si>
    <t>Al-Madinah Al-Monawarah</t>
  </si>
  <si>
    <t>المدينة المنورة</t>
  </si>
  <si>
    <t>Al-Qaseem</t>
  </si>
  <si>
    <t>القصيم</t>
  </si>
  <si>
    <t>Eastern Region</t>
  </si>
  <si>
    <t>المنطقة الشرقية</t>
  </si>
  <si>
    <t>Aseer</t>
  </si>
  <si>
    <t>عسير</t>
  </si>
  <si>
    <t>Tabouk</t>
  </si>
  <si>
    <t>تبوك</t>
  </si>
  <si>
    <t>Hail</t>
  </si>
  <si>
    <t>حائل</t>
  </si>
  <si>
    <t>Northern Borders</t>
  </si>
  <si>
    <t>الحدود الشمالية</t>
  </si>
  <si>
    <t>Jazan</t>
  </si>
  <si>
    <t>جازان</t>
  </si>
  <si>
    <t>Najran</t>
  </si>
  <si>
    <t>نجران</t>
  </si>
  <si>
    <t>الباحة</t>
  </si>
  <si>
    <t>Al-Jouf</t>
  </si>
  <si>
    <t>الجوف</t>
  </si>
  <si>
    <t>Total</t>
  </si>
  <si>
    <t>الجملة</t>
  </si>
  <si>
    <t>أخرى</t>
  </si>
  <si>
    <t>Other</t>
  </si>
  <si>
    <t>شبكة خاصة</t>
  </si>
  <si>
    <t>بيارة</t>
  </si>
  <si>
    <t>شبكة عامة رئيسية</t>
  </si>
  <si>
    <t>Private Network</t>
  </si>
  <si>
    <t>Ditch</t>
  </si>
  <si>
    <t>Public Sewage Network</t>
  </si>
  <si>
    <t>شبكة عامة</t>
  </si>
  <si>
    <t>Public Network</t>
  </si>
  <si>
    <t>بئر</t>
  </si>
  <si>
    <t>وايت</t>
  </si>
  <si>
    <t>Well</t>
  </si>
  <si>
    <t>Public Piped Water</t>
  </si>
  <si>
    <t>نوع الحيازة                                                                           Tenure of Housing Unit</t>
  </si>
  <si>
    <t>مقدم من صاحب العمل</t>
  </si>
  <si>
    <t>إيجار</t>
  </si>
  <si>
    <t>Provided by Employer</t>
  </si>
  <si>
    <t>Rented</t>
  </si>
  <si>
    <t>Owned</t>
  </si>
  <si>
    <t>حجر</t>
  </si>
  <si>
    <t>بلك / طوب</t>
  </si>
  <si>
    <t>مسلح</t>
  </si>
  <si>
    <t>Stone</t>
  </si>
  <si>
    <t>Block / Brick</t>
  </si>
  <si>
    <t>Concrete</t>
  </si>
  <si>
    <t>نوع المسكن                                                                                    Type of Housing Unit</t>
  </si>
  <si>
    <t>شقة</t>
  </si>
  <si>
    <t>فيلا</t>
  </si>
  <si>
    <t>منزل شعبي</t>
  </si>
  <si>
    <t>Apartment</t>
  </si>
  <si>
    <t>Villa</t>
  </si>
  <si>
    <t>Traditional
House</t>
  </si>
  <si>
    <t>ايجار</t>
  </si>
  <si>
    <t>Cement Tank</t>
  </si>
  <si>
    <t>Fiberglass Tank</t>
  </si>
  <si>
    <t>Water Storage</t>
  </si>
  <si>
    <t xml:space="preserve"> Source of Water Supply</t>
  </si>
  <si>
    <t>نوع الحيازة</t>
  </si>
  <si>
    <t>Tenure of Housing Unit</t>
  </si>
  <si>
    <t>مادة البناء</t>
  </si>
  <si>
    <t>Construction Material</t>
  </si>
  <si>
    <t>مصدر الكهرباء</t>
  </si>
  <si>
    <t>Source of Electricity</t>
  </si>
  <si>
    <t>A Floor in  Traditional House</t>
  </si>
  <si>
    <t xml:space="preserve">A Floor in a Villa
</t>
  </si>
  <si>
    <t>دور في منزل شعبي</t>
  </si>
  <si>
    <t xml:space="preserve">مقدم من صاحب العمل </t>
  </si>
  <si>
    <t>خزان اسمنتي</t>
  </si>
  <si>
    <t>خزان من الصفيح</t>
  </si>
  <si>
    <t>خزان من الفيبرجلاس</t>
  </si>
  <si>
    <t>Type of Sewage Disposal</t>
  </si>
  <si>
    <t>نوع الصرف الصحي</t>
  </si>
  <si>
    <t xml:space="preserve">استخدام المبيدات الحشرية </t>
  </si>
  <si>
    <t>Insecticide Use</t>
  </si>
  <si>
    <t>بصفة منتظمة</t>
  </si>
  <si>
    <t>عند الحاجة</t>
  </si>
  <si>
    <t>لا تستخدم ابدا</t>
  </si>
  <si>
    <t>Regularly</t>
  </si>
  <si>
    <t>Never Used</t>
  </si>
  <si>
    <t>المنطقة الإدارية ومادة البناء</t>
  </si>
  <si>
    <t>دور في فيلا</t>
  </si>
  <si>
    <t>المنطقة الإدارية ونوع الحيازة</t>
  </si>
  <si>
    <t xml:space="preserve">المنطقة الإدارية واستخدام المبيدات الحشرية </t>
  </si>
  <si>
    <t xml:space="preserve"> Administrative Areaand and Insecticide Use</t>
  </si>
  <si>
    <t xml:space="preserve"> (Table (4</t>
  </si>
  <si>
    <t xml:space="preserve"> (Table (14</t>
  </si>
  <si>
    <t xml:space="preserve">(Continued Table (22 </t>
  </si>
  <si>
    <t xml:space="preserve"> (Table (26</t>
  </si>
  <si>
    <t xml:space="preserve"> (Table (27</t>
  </si>
  <si>
    <t xml:space="preserve"> (Table (31</t>
  </si>
  <si>
    <t>فلتر ماء</t>
  </si>
  <si>
    <t>عبوة ماء</t>
  </si>
  <si>
    <t>Water Purifier</t>
  </si>
  <si>
    <t>Bottled Water</t>
  </si>
  <si>
    <t xml:space="preserve">Cooking Fuel </t>
  </si>
  <si>
    <t>Electricity</t>
  </si>
  <si>
    <t>كهرباء</t>
  </si>
  <si>
    <t xml:space="preserve">فلتر ماء </t>
  </si>
  <si>
    <t xml:space="preserve">عبوة ماء </t>
  </si>
  <si>
    <t>غاز</t>
  </si>
  <si>
    <t>الوقود المستخدم للطبخ</t>
  </si>
  <si>
    <t xml:space="preserve">المنطقة الإدارية </t>
  </si>
  <si>
    <t>A Floor in a  Traditional House</t>
  </si>
  <si>
    <t xml:space="preserve"> Source of Drinking Water </t>
  </si>
  <si>
    <t>نوع المسكن                                                     Type of Housing Unit</t>
  </si>
  <si>
    <t>Housing Units ( Occupied With Saudi Households ) by Type of Housing Unit and Construction Material</t>
  </si>
  <si>
    <t>Housing Units ( Occupied With Saudi Households ) by Type of Housing Unit and Tenure of Housing Unit</t>
  </si>
  <si>
    <t>Housing Units ( Occupied With Saudi Households ) by Type of Housing Unit and Source of Water Supply</t>
  </si>
  <si>
    <t>نوع المسكن                                                                               Type of Housing Unit</t>
  </si>
  <si>
    <t>نوع المسكن                                                                            Type of Housing Unit</t>
  </si>
  <si>
    <t>نوع المسكن                                                                                 Type of Housing Unit</t>
  </si>
  <si>
    <t xml:space="preserve">مصدر المياه </t>
  </si>
  <si>
    <t>مصدر مياه الشرب</t>
  </si>
  <si>
    <t>طريقة تخزين المياه</t>
  </si>
  <si>
    <t xml:space="preserve">المنطقة الإدارية ومصدر المياه </t>
  </si>
  <si>
    <t>المنطقة الإدارية ومصدر مياه الشرب</t>
  </si>
  <si>
    <t>المنطقة الإدارية وطريقة تخزين المياه</t>
  </si>
  <si>
    <t xml:space="preserve">مصدر مياه الشرب                                                  Source of Drinking Water </t>
  </si>
  <si>
    <t>خزان أسمنتي</t>
  </si>
  <si>
    <t>لا تستخدم أبداً</t>
  </si>
  <si>
    <t xml:space="preserve"> Administrative Area and Sewage Disposal</t>
  </si>
  <si>
    <t>المنطقة الإدارية ونوع الصرف الصحي</t>
  </si>
  <si>
    <t>Water Truck</t>
  </si>
  <si>
    <t>Tin Tank</t>
  </si>
  <si>
    <t>Private Sewage Network</t>
  </si>
  <si>
    <t>Gas</t>
  </si>
  <si>
    <t>When Needed</t>
  </si>
  <si>
    <t xml:space="preserve"> Administrative Area and Construction Material</t>
  </si>
  <si>
    <t xml:space="preserve"> Administrative Area and Tenure of Housing</t>
  </si>
  <si>
    <t xml:space="preserve"> Administrative Area and Source of Water Supply</t>
  </si>
  <si>
    <t xml:space="preserve"> Administrative Area and Source of DrinkingWater</t>
  </si>
  <si>
    <t xml:space="preserve"> Administrative  Area and  Water Storage</t>
  </si>
  <si>
    <t xml:space="preserve"> Administrative Area and Cooking Fuel</t>
  </si>
  <si>
    <t>المنطقة الإدارية والوقود المستخدم للمطبخ</t>
  </si>
  <si>
    <t>أقل من 5 سنوات</t>
  </si>
  <si>
    <t>5 ـــ 10</t>
  </si>
  <si>
    <t>أكبر من 30</t>
  </si>
  <si>
    <t>عدد المساكن ( المشغولة بأسر سعودية ) ونوع المسكن</t>
  </si>
  <si>
    <t xml:space="preserve">عسير </t>
  </si>
  <si>
    <t xml:space="preserve">مكة </t>
  </si>
  <si>
    <t xml:space="preserve">المنطقة الشرقية </t>
  </si>
  <si>
    <t>مادة الأرضيات</t>
  </si>
  <si>
    <t>Marble</t>
  </si>
  <si>
    <t>رخام</t>
  </si>
  <si>
    <t>Ceramic</t>
  </si>
  <si>
    <t>سيراميك</t>
  </si>
  <si>
    <t>Parquet</t>
  </si>
  <si>
    <t>باركية</t>
  </si>
  <si>
    <t>Plain tiles</t>
  </si>
  <si>
    <t>بلاط عادي</t>
  </si>
  <si>
    <t>Cement tiles</t>
  </si>
  <si>
    <t>بلاط أسمنتية</t>
  </si>
  <si>
    <t xml:space="preserve"> (Table (25</t>
  </si>
  <si>
    <t>less than 5</t>
  </si>
  <si>
    <t xml:space="preserve">   نوع المسكن                                                                                  Type of Housing Unit</t>
  </si>
  <si>
    <t>5 - 10</t>
  </si>
  <si>
    <t>Housing Units ( Occupied With Saudi Households ) by Type of Housing Unit</t>
  </si>
  <si>
    <t xml:space="preserve">Housing Units ( Occupied With Saudi Households ) by approximate age of housing </t>
  </si>
  <si>
    <t>A Floor in a Villa</t>
  </si>
  <si>
    <t>استخدام المبيدات الحشرية                                   Insecticide Use</t>
  </si>
  <si>
    <t>استخدام المبيدات الحشرية                                  Insecticide Use</t>
  </si>
  <si>
    <t xml:space="preserve">عمر المسكن  التقريبي                                              Approximate age of housing </t>
  </si>
  <si>
    <t>Large than  30</t>
  </si>
  <si>
    <t xml:space="preserve"> مقدم من صاحب العمل</t>
  </si>
  <si>
    <t xml:space="preserve"> أخرى </t>
  </si>
  <si>
    <t xml:space="preserve"> (Table (22</t>
  </si>
  <si>
    <t xml:space="preserve"> تابع جدول (22)</t>
  </si>
  <si>
    <t xml:space="preserve"> تابع جدول (23)</t>
  </si>
  <si>
    <t>جدول (24)</t>
  </si>
  <si>
    <t xml:space="preserve"> تابع جدول (24)</t>
  </si>
  <si>
    <t xml:space="preserve"> (Table (1</t>
  </si>
  <si>
    <t>(جدول (3</t>
  </si>
  <si>
    <t>(جدول (4</t>
  </si>
  <si>
    <t>جدول (5)</t>
  </si>
  <si>
    <t xml:space="preserve"> (Table (3</t>
  </si>
  <si>
    <t>(جدول (9</t>
  </si>
  <si>
    <t>(جدول (7</t>
  </si>
  <si>
    <t>(جدول (8</t>
  </si>
  <si>
    <t>(جدول (10</t>
  </si>
  <si>
    <t xml:space="preserve"> (Table (12</t>
  </si>
  <si>
    <t xml:space="preserve"> (Table (13</t>
  </si>
  <si>
    <t>جدول (14)</t>
  </si>
  <si>
    <t xml:space="preserve"> تابع جدول (14)</t>
  </si>
  <si>
    <t xml:space="preserve">(Continued Table (14 </t>
  </si>
  <si>
    <t>جدول (15)</t>
  </si>
  <si>
    <t xml:space="preserve"> (Table (15</t>
  </si>
  <si>
    <t xml:space="preserve"> تابع جدول (15)</t>
  </si>
  <si>
    <t>جدول (16)</t>
  </si>
  <si>
    <t xml:space="preserve"> (Table (16</t>
  </si>
  <si>
    <t xml:space="preserve"> تابع جدول (16)</t>
  </si>
  <si>
    <t xml:space="preserve"> تابع جدول (17)</t>
  </si>
  <si>
    <t xml:space="preserve">(Continued Table (17 </t>
  </si>
  <si>
    <t>جدول (17)</t>
  </si>
  <si>
    <t xml:space="preserve"> (Table (17</t>
  </si>
  <si>
    <t xml:space="preserve"> (Table (28</t>
  </si>
  <si>
    <t>طريقة تخزين المياه                                                 Water Storage</t>
  </si>
  <si>
    <t>مصدر الكهرباء                                  Source of Electricity</t>
  </si>
  <si>
    <t xml:space="preserve">  مصدر الكهرباء                                     Source of Electricity</t>
  </si>
  <si>
    <t>طريقة تخزين المياه                                             Water Storage</t>
  </si>
  <si>
    <t xml:space="preserve"> مصدر المياه                                                   Source of Water Supply</t>
  </si>
  <si>
    <t xml:space="preserve">             مصدر المياه                                         Source of Water Supply</t>
  </si>
  <si>
    <t xml:space="preserve"> مادة البناء                                                        Construction Material</t>
  </si>
  <si>
    <t xml:space="preserve"> مادة البناء                                                                   Construction Material</t>
  </si>
  <si>
    <t>عدد المساكن ( المشغولة بأسر سعودية) حسب نوع المسكن ومادة البناء</t>
  </si>
  <si>
    <t xml:space="preserve"> Number of Table</t>
  </si>
  <si>
    <t>Subject</t>
  </si>
  <si>
    <t>العــنــوان</t>
  </si>
  <si>
    <t>رقم الجدول</t>
  </si>
  <si>
    <t>5-1</t>
  </si>
  <si>
    <t xml:space="preserve"> 5-1</t>
  </si>
  <si>
    <t xml:space="preserve"> (Table (18</t>
  </si>
  <si>
    <t>جدول (18)</t>
  </si>
  <si>
    <t xml:space="preserve"> Administrative Area and  Source of Electricity</t>
  </si>
  <si>
    <t>المنطقة الإدارية ومصدر الكهرباء</t>
  </si>
  <si>
    <t xml:space="preserve"> تابع جدول (18)</t>
  </si>
  <si>
    <t>مملوك</t>
  </si>
  <si>
    <t>عدد المساكن ( المشغولة بأسر سعودية ) وعمر المسكن التقريبي</t>
  </si>
  <si>
    <t>عدد المساكن ( المشغولة بأسر سعودية) حسب نوع المسكن ومادة الأرضيات</t>
  </si>
  <si>
    <t>Housing Units ( Occupied With Saudi Households ) by Type of Housing Unit and Floor Material</t>
  </si>
  <si>
    <t>عدد المساكن ( المشغولة بأسر سعودية ) حسب نوع المسكن ونوع الحيازة</t>
  </si>
  <si>
    <t xml:space="preserve">شبكة صرف عامة </t>
  </si>
  <si>
    <t>Never  Used</t>
  </si>
  <si>
    <t xml:space="preserve">عدد المساكن ( المشغولة بأسر سعودية) حسب نوع المسكن ومصدر المياه  </t>
  </si>
  <si>
    <t xml:space="preserve"> Administrative Area and Source of Drinking Water</t>
  </si>
  <si>
    <t>عدد المساكن (المشغولة بأسر سعودية) حسب نوع المسكن ومادة الأرضيات</t>
  </si>
  <si>
    <t>Housing Units (Occupied With Saudi Households) by Type of Housing Unit and Floor Material</t>
  </si>
  <si>
    <t>عدد المساكن (المشغولة بأسر سعودية) ونوع المسكن</t>
  </si>
  <si>
    <t>Housing Units (Occupied With Saudi Households) by Type of Housing Unit</t>
  </si>
  <si>
    <t>عدد المساكن (المشغولة بأسر سعودية) وعمر المسكن التقريبي</t>
  </si>
  <si>
    <t xml:space="preserve">Housing Units (Occupied With Saudi Households) by approximate age of housing </t>
  </si>
  <si>
    <t>Housing Units (Occupied With Saudi Households) by Type of Housing Unit and Construction Material</t>
  </si>
  <si>
    <t>عدد المساكن (المشغولة بأسر سعودية) حسب نوع المسكن ونوع الحيازة</t>
  </si>
  <si>
    <t>Housing Units (Occupied With Saudi Households) by Type of Housing Unit and Tenure of Housing Unit</t>
  </si>
  <si>
    <t xml:space="preserve"> (Table (5</t>
  </si>
  <si>
    <t>عدد المساكن (المشغولة بأسر سعودية) حسب نوع المسكن ومصدر الكهرباء</t>
  </si>
  <si>
    <t>Housing Units (Occupied With Saudi Households) by Type of Housing Unit and Source of Electricity</t>
  </si>
  <si>
    <t xml:space="preserve"> (Table (9</t>
  </si>
  <si>
    <t xml:space="preserve"> (Table (8</t>
  </si>
  <si>
    <t xml:space="preserve"> (Table (7</t>
  </si>
  <si>
    <t>عدد المساكن (المشغولة بأسر سعودية) حسب نوع المسكن ومصدر مياه الشرب</t>
  </si>
  <si>
    <t xml:space="preserve">Housing Units (Occupied With Saudi Households) by Type of Housing Unit and Source of Drinking Water </t>
  </si>
  <si>
    <t>عدد المساكن (المشغولة بأسر سعودية) حسب نوع المسكن ومصدر المياه</t>
  </si>
  <si>
    <t>Housing Units (Occupied With Saudi Households) by Type of Housing Unit and Source of Water Supply</t>
  </si>
  <si>
    <t>عدد المساكن (المشغولة بأسر سعودية) حسب نوع المسكن وطريقة تخزين المياه</t>
  </si>
  <si>
    <t>Housing Units (Occupied With Saudi Households) by Type of Housing Unit and Water Storage</t>
  </si>
  <si>
    <t>Housing Units (Occupied With Saudi Households) by Type of Housing Unit and Type of Sewage Disposal</t>
  </si>
  <si>
    <t>عدد المساكن (المشغولة بأسر سعودية) حسب نوع المسكن ونوع الصرف الصحي</t>
  </si>
  <si>
    <t xml:space="preserve"> (Table (10</t>
  </si>
  <si>
    <t>عدد المساكن (المشغولة بأسر سعودية) حسب نوع المسكن والوقود المستخدم للطبخ</t>
  </si>
  <si>
    <t>Housing Units (Occupied With Saudi Households) by Type of Housing Unit and Cooking Fuel</t>
  </si>
  <si>
    <t>(جدول (11</t>
  </si>
  <si>
    <t xml:space="preserve"> (Table (11</t>
  </si>
  <si>
    <t>عدد المساكن (المشغولة بأسر سعودية) حسب نوع المسكن ومادة البناء</t>
  </si>
  <si>
    <t xml:space="preserve">Housing Units (Occupied With Saudi Households) by Type of Housing Unit and Construction Material </t>
  </si>
  <si>
    <t xml:space="preserve">عدد المساكن (المشغولة بأسر سعودية) حسب نوع المسكن واستخدام المبيدات الحشرية </t>
  </si>
  <si>
    <t>Housing Units (Occupied With Saudi Households) by Type of Housing Unit and Insecticide Use</t>
  </si>
  <si>
    <t xml:space="preserve">عدد المساكن (المشغولة بأسر سعودية) حسب نوع المسكن ونوع الحيازة </t>
  </si>
  <si>
    <t xml:space="preserve">Housing Units (Occupied With Saudi Households) by Type of Housing Unit and Tenure of Housing Unit </t>
  </si>
  <si>
    <t xml:space="preserve">عدد المساكن (المشغولة بأسر سعودية) حسب نوع المسكن ومصدر المياه  </t>
  </si>
  <si>
    <t xml:space="preserve">عدد المساكن (المشغولة بأسر سعودية) حسب نوع المسكن ومصدر مياه الشرب </t>
  </si>
  <si>
    <t>Housing Units (Occupied With Saudi Households) by Type of Housing Unit and Source of Drinking Water</t>
  </si>
  <si>
    <t xml:space="preserve">عدد المساكن (المشغولة بأسر سعودية) حسب نوع المسكن وطريقة تخزين المياه </t>
  </si>
  <si>
    <t xml:space="preserve">Housing Units (Occupied With Saudi Households) by Type of Housing Unit and  Water Storage </t>
  </si>
  <si>
    <t xml:space="preserve">عدد المساكن (المشغولة بأسر سعودية) حسب نوع المسكن ومصدر الكهرباء </t>
  </si>
  <si>
    <t xml:space="preserve">Housing Units (Occupied With Saudi Households) by Type of Housing Unit and Source of Electricity </t>
  </si>
  <si>
    <t xml:space="preserve">Housing Units (Occupied With Saudi Households) by Type of Housing Unit and Type of Sewage Disposal  </t>
  </si>
  <si>
    <t xml:space="preserve">عدد المساكن (المشغولة بأسر سعودية) حسب نوع المسكن ونوع الصرف الصحي </t>
  </si>
  <si>
    <t xml:space="preserve">عدد المساكن (المشغولة بأسرسعودية) حسب نوع المسكن ونوع الصرف الصحي </t>
  </si>
  <si>
    <t xml:space="preserve">عدد المساكن (المشغولة بأسر سعودية) حسب نوع المسكن والوقود المستخدم للطبخ </t>
  </si>
  <si>
    <t xml:space="preserve">عدد المساكن (المشغولة بأسرسعودية) حسب نوع المسكن واستخدام المبيدات الحشرية  </t>
  </si>
  <si>
    <t xml:space="preserve">Housing Units (Occupied With Saudi Households) by Type of Housing Unit and Insecticide Use  </t>
  </si>
  <si>
    <t xml:space="preserve">عدد المساكن (المشغولة بأسر سعودية)  وعدد الأسر والأفراد حسب نوع المسكن </t>
  </si>
  <si>
    <t xml:space="preserve">Housing Units (Occupied With Saudi  Households), Households and Individuals by Type of Housing Unit </t>
  </si>
  <si>
    <t xml:space="preserve">عدد المساكن (المشغولة بأسر سعودية) وعدد الأسر والأفراد حسب مادة البناء </t>
  </si>
  <si>
    <t xml:space="preserve">Housing Units (Occupied With Saudi Households), Households and Individuals by Construction Material </t>
  </si>
  <si>
    <t xml:space="preserve">(Continued Table (23 </t>
  </si>
  <si>
    <t xml:space="preserve">عدد المساكن (المشغولة بأسرسعودية) وعدد الأسر والأفراد حسب نوع الحيازة </t>
  </si>
  <si>
    <t>Housing Units (Occupied With Saudi Households), Households and Individuals by Tenure of Housing Unit</t>
  </si>
  <si>
    <t>جدول (25)</t>
  </si>
  <si>
    <t xml:space="preserve">عدد المساكن (المشغولة بأسرسعودية) وعدد الأسر والأفراد حسب مصدر المياه </t>
  </si>
  <si>
    <t xml:space="preserve">Housing Units (Occupied With Saudi Households), Households and Individuals by Source of Water Supply </t>
  </si>
  <si>
    <t xml:space="preserve"> تابع جدول (25)</t>
  </si>
  <si>
    <t xml:space="preserve">عدد المساكن (المشغولة بأسرسعودية) وعدد الأسر والأفراد حسب مصدر مياه الشرب  </t>
  </si>
  <si>
    <t xml:space="preserve">Housing Units (Occupied With Saudi Households), Households and Individuals by Source of Drinking Water  </t>
  </si>
  <si>
    <t>Housing Units (Occupied With Saudi Households), Households and Individuals by Water Storage</t>
  </si>
  <si>
    <t xml:space="preserve">عدد المساكن (المشغولة بأسر سعودية) وعدد الأسر والأفراد حسب طريقة تخزين المياه  </t>
  </si>
  <si>
    <t xml:space="preserve"> (Continued Table (27 </t>
  </si>
  <si>
    <t xml:space="preserve"> تابع جدول (28)</t>
  </si>
  <si>
    <t xml:space="preserve">Housing Units (Occupied With Saudi Households), Households and Individuals by Source of Electricity </t>
  </si>
  <si>
    <t xml:space="preserve">عدد المساكن (المشغولة بأسر سعودية) وعدد الأسر والأفراد حسب مصدر الكهرباء </t>
  </si>
  <si>
    <t>جدول ( 28)</t>
  </si>
  <si>
    <t xml:space="preserve">Housing Units (Occupied With Saudi Households), Households and Individuals by Insecticide Use </t>
  </si>
  <si>
    <t xml:space="preserve">عدد المساكن (المشغولة بأسر سعودية) وعدد الأسر والأفراد حسب استخدام المبيدات الحشرية  </t>
  </si>
  <si>
    <t xml:space="preserve"> تابع جدول (31)</t>
  </si>
  <si>
    <t>عدد المساكن (المشغولة بأسر سعودية) وعدد الأسر والأفراد وجملة عدد الغرف</t>
  </si>
  <si>
    <t>Housing Units (Occupied With Saudi Households), Households and Individuals  by Total  No. of Rooms</t>
  </si>
  <si>
    <t>عدد المساكن (المشغولة بأسر سعودية) وعدد الأسر والأفراد وعدد غرف النوم</t>
  </si>
  <si>
    <t xml:space="preserve">Housing Units (Occupied With Saudi Households), Households and Individuals by  No. of Bedrooms </t>
  </si>
  <si>
    <t>شبكة  عامة</t>
  </si>
  <si>
    <t>3 غرف فأقل</t>
  </si>
  <si>
    <t>من 4 غرف إلى 6</t>
  </si>
  <si>
    <t>جملة عدد الغرف                                            No. of Rooms</t>
  </si>
  <si>
    <t xml:space="preserve">عدد غرف النوم                                       No. of Bedrooms </t>
  </si>
  <si>
    <t>7 غرف فأكثر</t>
  </si>
  <si>
    <t xml:space="preserve"> (Table (32</t>
  </si>
  <si>
    <t>أعداد المستفيدين من عقود الدعم السكني حسب نوع العقد والمنطقة الإدارية</t>
  </si>
  <si>
    <t>Number of Beneficiaries of Residential Support Contracts, by Type of Contract and Administrative Area</t>
  </si>
  <si>
    <t>جدول(1)</t>
  </si>
  <si>
    <t xml:space="preserve"> </t>
  </si>
  <si>
    <t>جدول(2)</t>
  </si>
  <si>
    <t>Table(2)</t>
  </si>
  <si>
    <t>Housing Tables</t>
  </si>
  <si>
    <t xml:space="preserve">جداول المساكن     </t>
  </si>
  <si>
    <t xml:space="preserve"> (Table (21</t>
  </si>
  <si>
    <t xml:space="preserve"> Administrative Area and Insecticide Use</t>
  </si>
  <si>
    <t>المصدر: مسح المساكن 2019 _ الهيئة العامة للإحصاء</t>
  </si>
  <si>
    <t xml:space="preserve">Source: Housing Survey 2019 _General authority for Statistics </t>
  </si>
  <si>
    <t>المصدر: المسح المساكن 2019 _ الهيئة العامة للإحصاء</t>
  </si>
  <si>
    <t xml:space="preserve">  المصدر: مسح المساكن 2019 _ الهيئة العامة للإحصاء</t>
  </si>
  <si>
    <t>المصدر: مسح المساكن2019 _ الهيئة العامة للإحصاء</t>
  </si>
  <si>
    <t xml:space="preserve">عدد المساكن (المشغولة بأسر سعودية) حسب نوع المسكن واستخدام المبيدات الحشرية  </t>
  </si>
  <si>
    <t>27</t>
  </si>
  <si>
    <t>28</t>
  </si>
  <si>
    <t>29</t>
  </si>
  <si>
    <t>30</t>
  </si>
  <si>
    <t>31</t>
  </si>
  <si>
    <t>32</t>
  </si>
  <si>
    <t xml:space="preserve">Table (5-1) </t>
  </si>
  <si>
    <t>جدول ( 5-1 )</t>
  </si>
  <si>
    <t xml:space="preserve">Housing Units ( Occupied With Saudi Households ), Households and Individuals by Tenure of Housing Unit and Construction Material </t>
  </si>
  <si>
    <t xml:space="preserve"> (Continued Table (28</t>
  </si>
  <si>
    <t>جدول (31)</t>
  </si>
  <si>
    <t>(جدول (6</t>
  </si>
  <si>
    <t xml:space="preserve"> (Table (6</t>
  </si>
  <si>
    <t xml:space="preserve">(جدول (12 </t>
  </si>
  <si>
    <t>جدول (13)</t>
  </si>
  <si>
    <t xml:space="preserve"> تابع جدول (13)</t>
  </si>
  <si>
    <t xml:space="preserve">(Continued Table (13 </t>
  </si>
  <si>
    <t>(Continued Table (15</t>
  </si>
  <si>
    <t xml:space="preserve">(Continued Table (16 </t>
  </si>
  <si>
    <t>(Continued Table (18</t>
  </si>
  <si>
    <t>جدول ( 19)</t>
  </si>
  <si>
    <t>Table (19)</t>
  </si>
  <si>
    <t xml:space="preserve">(Continued Table (19 </t>
  </si>
  <si>
    <t xml:space="preserve"> تابع جدول ( 19)</t>
  </si>
  <si>
    <t>جدول (20)</t>
  </si>
  <si>
    <t xml:space="preserve"> (Table (20</t>
  </si>
  <si>
    <t>(Continued Table (20</t>
  </si>
  <si>
    <t>تابع جدول (20)</t>
  </si>
  <si>
    <t>جدول(21)</t>
  </si>
  <si>
    <t xml:space="preserve">(Continued Table (21 </t>
  </si>
  <si>
    <t xml:space="preserve"> تابع جدول (21)</t>
  </si>
  <si>
    <t xml:space="preserve"> جدول (22)</t>
  </si>
  <si>
    <t>جدول (23)</t>
  </si>
  <si>
    <t>Table (23)</t>
  </si>
  <si>
    <t xml:space="preserve"> (Continued Table (24 </t>
  </si>
  <si>
    <t xml:space="preserve"> (Table (24</t>
  </si>
  <si>
    <t xml:space="preserve"> (Continued Table (25</t>
  </si>
  <si>
    <t>جدول(26)</t>
  </si>
  <si>
    <t xml:space="preserve"> (Continued Table (26 </t>
  </si>
  <si>
    <t>تابع جدول (26)</t>
  </si>
  <si>
    <t>جدول ( 27)</t>
  </si>
  <si>
    <t xml:space="preserve"> تابع جدول (27)</t>
  </si>
  <si>
    <t>20 ـــ 30</t>
  </si>
  <si>
    <t>10 ــ 20</t>
  </si>
  <si>
    <t xml:space="preserve"> 10 - 20</t>
  </si>
  <si>
    <t xml:space="preserve"> 20 - 30</t>
  </si>
  <si>
    <t>عدد المستفيدين من عقود الدعم السكني حسب نوع الدعم و المناطق الإدارية</t>
  </si>
  <si>
    <t xml:space="preserve">نوع الدعم السكني </t>
  </si>
  <si>
    <t>Type of Housing Support</t>
  </si>
  <si>
    <t>Admenstrative Area</t>
  </si>
  <si>
    <t>بناء ذاتي
Independent Construction</t>
  </si>
  <si>
    <t xml:space="preserve">بيع على الخارطة 
Off- Plan Selling </t>
  </si>
  <si>
    <t>وحدات جاهزة - الوزارة
Ready-made Units -Ministry</t>
  </si>
  <si>
    <t>وحدات جاهزة
Ready-made Units</t>
  </si>
  <si>
    <t>المصدر: وزارة الإسكان - من 26/4/2018 إلى 25/4/2019</t>
  </si>
  <si>
    <t>Source: Ministry of Housing - from 26/4/2018 to 25/4/2019</t>
  </si>
  <si>
    <t xml:space="preserve">عدد المساكن (المشغولة بأسر سعودية) حسب نوع المسكن ومصدر المياه </t>
  </si>
  <si>
    <t xml:space="preserve"> (Table (29</t>
  </si>
  <si>
    <t>جدول ( 29)</t>
  </si>
  <si>
    <t xml:space="preserve"> (Continued Table (29 </t>
  </si>
  <si>
    <t xml:space="preserve"> تابع جدول (29)</t>
  </si>
  <si>
    <t xml:space="preserve"> جدول (30)</t>
  </si>
  <si>
    <t xml:space="preserve"> (Table (30</t>
  </si>
  <si>
    <t xml:space="preserve"> تابع جدول (30)</t>
  </si>
  <si>
    <t>(Continued Table (30</t>
  </si>
  <si>
    <t xml:space="preserve">(Continued Table (31 </t>
  </si>
  <si>
    <t>جدول (32)</t>
  </si>
  <si>
    <t>26</t>
  </si>
  <si>
    <t xml:space="preserve">عدد المساكن ( المشغولة بأسر سعودية) حسب نوع الحيازة ومادة البناء  </t>
  </si>
  <si>
    <t xml:space="preserve">عدد المساكن ( المشغولة بأسر سعودية)  حسب نوع الحيازة ومادة البناء  </t>
  </si>
  <si>
    <r>
      <t>دور في</t>
    </r>
    <r>
      <rPr>
        <b/>
        <sz val="12"/>
        <color indexed="9"/>
        <rFont val="Frutiger LT Arabic 45 Light"/>
      </rPr>
      <t xml:space="preserve"> منزل شعبي</t>
    </r>
  </si>
  <si>
    <t xml:space="preserve">Housing Units ( Occupied With Saudi Households ), by Tenure of Housing Unit and Construction Material </t>
  </si>
  <si>
    <t xml:space="preserve"> مادة البناء      Construction Material</t>
  </si>
  <si>
    <t>نوع المسكن                                                                             Type of Housing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</si>
</sst>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_-* #,##0.00_-;_-* #,##0.00\-;_-* &quot;-&quot;??_-;_-@_-"/>
    <numFmt numFmtId="184" formatCode="0E+00"/>
    <numFmt numFmtId="188" formatCode="0.00000"/>
  </numFmts>
  <fonts count="43">
    <font>
      <sz val="10"/>
      <name val="Arial"/>
      <charset val="178"/>
    </font>
    <font>
      <sz val="10"/>
      <name val="Arial"/>
      <charset val="178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2"/>
      <color indexed="16"/>
      <name val="Frutiger LT Arabic 45 Light"/>
    </font>
    <font>
      <b/>
      <i/>
      <sz val="12"/>
      <name val="Frutiger LT Arabic 45 Light"/>
    </font>
    <font>
      <sz val="12"/>
      <name val="Frutiger LT Arabic 45 Light"/>
    </font>
    <font>
      <b/>
      <sz val="12"/>
      <name val="Frutiger LT Arabic 45 Light"/>
    </font>
    <font>
      <sz val="12"/>
      <color indexed="60"/>
      <name val="Frutiger LT Arabic 45 Light"/>
    </font>
    <font>
      <sz val="10"/>
      <name val="Arial"/>
      <family val="2"/>
    </font>
    <font>
      <sz val="11"/>
      <name val="Frutiger LT Arabic 45 Light"/>
    </font>
    <font>
      <sz val="9"/>
      <name val="Frutiger LT Arabic 45 Light"/>
    </font>
    <font>
      <b/>
      <sz val="11"/>
      <name val="Frutiger LT Arabic 45 Light"/>
    </font>
    <font>
      <sz val="11"/>
      <color indexed="60"/>
      <name val="Frutiger LT Arabic 45 Light"/>
    </font>
    <font>
      <b/>
      <sz val="24"/>
      <name val="Fru"/>
      <charset val="178"/>
    </font>
    <font>
      <b/>
      <sz val="24"/>
      <name val="Arial"/>
      <family val="2"/>
    </font>
    <font>
      <b/>
      <sz val="14"/>
      <name val="Frutiger LT Arabic 45 Light"/>
    </font>
    <font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Frutiger LT Arabic 45 Light"/>
    </font>
    <font>
      <sz val="11"/>
      <name val="Arial"/>
      <family val="2"/>
    </font>
    <font>
      <sz val="10"/>
      <name val="Frutiger LT Arabic 45 Light"/>
    </font>
    <font>
      <b/>
      <sz val="10"/>
      <name val="Frutiger LT Arabic 45 Light"/>
    </font>
    <font>
      <b/>
      <sz val="13"/>
      <name val="Frutiger LT Arabic 45 Light"/>
    </font>
    <font>
      <sz val="18"/>
      <name val="Frutiger LT Arabic 45 Light"/>
    </font>
    <font>
      <sz val="10"/>
      <name val="Arial"/>
      <family val="2"/>
      <charset val="178"/>
    </font>
    <font>
      <b/>
      <sz val="12"/>
      <name val="Arial"/>
      <family val="2"/>
      <charset val="178"/>
    </font>
    <font>
      <b/>
      <sz val="1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b/>
      <sz val="12"/>
      <color theme="0"/>
      <name val="Frutiger LT Arabic 45 Light"/>
    </font>
    <font>
      <b/>
      <sz val="11"/>
      <color theme="0"/>
      <name val="Frutiger LT Arabic 45 Light"/>
    </font>
    <font>
      <b/>
      <sz val="18"/>
      <color theme="0"/>
      <name val="Frutiger LT Arabic 45 Light"/>
    </font>
    <font>
      <b/>
      <sz val="14"/>
      <color theme="0"/>
      <name val="Frutiger LT Arabic 45 Light"/>
    </font>
    <font>
      <sz val="12"/>
      <color theme="1"/>
      <name val="Frutiger LT Arabic 45 Light"/>
    </font>
    <font>
      <b/>
      <sz val="12"/>
      <color theme="1"/>
      <name val="Frutiger LT Arabic 45 Light"/>
    </font>
    <font>
      <sz val="12"/>
      <color theme="0"/>
      <name val="Frutiger LT Arabic 45 Light"/>
    </font>
    <font>
      <sz val="10"/>
      <color theme="1"/>
      <name val="Frutiger LT Arabic 45 Light"/>
    </font>
    <font>
      <b/>
      <sz val="10"/>
      <color theme="0"/>
      <name val="Frutiger LT Arabic 45 Light"/>
    </font>
    <font>
      <sz val="24"/>
      <color rgb="FF474D9B"/>
      <name val="Frutiger LT Arabic 45 Light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00000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ck">
        <color indexed="64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indexed="64"/>
      </right>
      <top style="thin">
        <color theme="0"/>
      </top>
      <bottom style="thick">
        <color indexed="64"/>
      </bottom>
      <diagonal/>
    </border>
    <border>
      <left style="thick">
        <color indexed="64"/>
      </left>
      <right style="thin">
        <color theme="0"/>
      </right>
      <top style="thin">
        <color theme="0"/>
      </top>
      <bottom style="thick">
        <color indexed="64"/>
      </bottom>
      <diagonal/>
    </border>
    <border>
      <left style="thin">
        <color theme="0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theme="0"/>
      </right>
      <top style="thick">
        <color indexed="64"/>
      </top>
      <bottom style="thick">
        <color indexed="64"/>
      </bottom>
      <diagonal/>
    </border>
    <border>
      <left style="thin">
        <color theme="0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theme="0"/>
      </right>
      <top style="thick">
        <color indexed="64"/>
      </top>
      <bottom/>
      <diagonal/>
    </border>
  </borders>
  <cellStyleXfs count="18">
    <xf numFmtId="0" fontId="0" fillId="0" borderId="0"/>
    <xf numFmtId="171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</cellStyleXfs>
  <cellXfs count="521">
    <xf numFmtId="0" fontId="0" fillId="0" borderId="0" xfId="0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 shrinkToFit="1"/>
    </xf>
    <xf numFmtId="0" fontId="33" fillId="5" borderId="1" xfId="0" applyFont="1" applyFill="1" applyBorder="1" applyAlignment="1">
      <alignment horizontal="center" vertical="center" wrapText="1" shrinkToFit="1"/>
    </xf>
    <xf numFmtId="0" fontId="9" fillId="2" borderId="0" xfId="4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 shrinkToFit="1"/>
    </xf>
    <xf numFmtId="0" fontId="14" fillId="4" borderId="1" xfId="0" applyFont="1" applyFill="1" applyBorder="1" applyAlignment="1">
      <alignment horizontal="center" vertical="center" wrapText="1" shrinkToFit="1"/>
    </xf>
    <xf numFmtId="0" fontId="34" fillId="5" borderId="1" xfId="0" applyFont="1" applyFill="1" applyBorder="1" applyAlignment="1">
      <alignment horizontal="center" vertical="center" wrapText="1" shrinkToFit="1"/>
    </xf>
    <xf numFmtId="0" fontId="13" fillId="2" borderId="0" xfId="0" applyFont="1" applyFill="1" applyAlignment="1">
      <alignment vertical="center"/>
    </xf>
    <xf numFmtId="49" fontId="14" fillId="2" borderId="0" xfId="0" applyNumberFormat="1" applyFont="1" applyFill="1" applyAlignment="1">
      <alignment horizontal="left" vertical="center" readingOrder="2"/>
    </xf>
    <xf numFmtId="49" fontId="14" fillId="2" borderId="0" xfId="0" applyNumberFormat="1" applyFont="1" applyFill="1" applyAlignment="1">
      <alignment vertical="center"/>
    </xf>
    <xf numFmtId="49" fontId="14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49" fontId="14" fillId="2" borderId="0" xfId="0" applyNumberFormat="1" applyFont="1" applyFill="1" applyAlignment="1">
      <alignment vertical="center" readingOrder="2"/>
    </xf>
    <xf numFmtId="49" fontId="14" fillId="2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49" fontId="14" fillId="2" borderId="0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4" fillId="6" borderId="0" xfId="0" applyFont="1" applyFill="1" applyBorder="1" applyAlignment="1">
      <alignment horizontal="right" vertical="center" wrapText="1" shrinkToFit="1"/>
    </xf>
    <xf numFmtId="0" fontId="14" fillId="6" borderId="0" xfId="0" applyFont="1" applyFill="1" applyBorder="1" applyAlignment="1">
      <alignment horizontal="left" vertical="center" wrapText="1" shrinkToFit="1"/>
    </xf>
    <xf numFmtId="0" fontId="15" fillId="2" borderId="0" xfId="0" applyFont="1" applyFill="1" applyBorder="1" applyAlignment="1">
      <alignment vertical="center"/>
    </xf>
    <xf numFmtId="49" fontId="14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/>
    </xf>
    <xf numFmtId="49" fontId="14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top"/>
    </xf>
    <xf numFmtId="0" fontId="35" fillId="5" borderId="3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0" fillId="0" borderId="0" xfId="0" applyAlignment="1"/>
    <xf numFmtId="49" fontId="14" fillId="2" borderId="0" xfId="0" applyNumberFormat="1" applyFont="1" applyFill="1" applyAlignment="1">
      <alignment vertical="top" readingOrder="2"/>
    </xf>
    <xf numFmtId="49" fontId="14" fillId="2" borderId="0" xfId="0" applyNumberFormat="1" applyFont="1" applyFill="1" applyBorder="1" applyAlignment="1">
      <alignment vertical="top"/>
    </xf>
    <xf numFmtId="0" fontId="0" fillId="0" borderId="0" xfId="0" applyBorder="1"/>
    <xf numFmtId="0" fontId="12" fillId="6" borderId="0" xfId="0" applyFont="1" applyFill="1" applyBorder="1" applyAlignment="1">
      <alignment horizontal="center" wrapText="1" shrinkToFit="1"/>
    </xf>
    <xf numFmtId="0" fontId="14" fillId="6" borderId="0" xfId="0" applyFont="1" applyFill="1" applyBorder="1" applyAlignment="1">
      <alignment horizontal="center" wrapText="1" shrinkToFi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/>
    <xf numFmtId="49" fontId="18" fillId="2" borderId="0" xfId="0" applyNumberFormat="1" applyFont="1" applyFill="1" applyAlignment="1">
      <alignment vertical="center"/>
    </xf>
    <xf numFmtId="0" fontId="19" fillId="0" borderId="0" xfId="0" applyFont="1" applyAlignment="1"/>
    <xf numFmtId="49" fontId="18" fillId="2" borderId="0" xfId="0" applyNumberFormat="1" applyFont="1" applyFill="1" applyAlignment="1">
      <alignment horizontal="left" vertical="center" readingOrder="2"/>
    </xf>
    <xf numFmtId="0" fontId="18" fillId="2" borderId="0" xfId="0" applyFont="1" applyFill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 shrinkToFit="1"/>
    </xf>
    <xf numFmtId="0" fontId="18" fillId="3" borderId="1" xfId="0" applyFont="1" applyFill="1" applyBorder="1" applyAlignment="1">
      <alignment horizontal="center" vertical="center" wrapText="1" shrinkToFit="1"/>
    </xf>
    <xf numFmtId="0" fontId="36" fillId="5" borderId="1" xfId="0" applyFont="1" applyFill="1" applyBorder="1" applyAlignment="1">
      <alignment horizontal="center" vertical="center" wrapText="1" shrinkToFit="1"/>
    </xf>
    <xf numFmtId="0" fontId="34" fillId="5" borderId="0" xfId="0" applyFont="1" applyFill="1" applyBorder="1" applyAlignment="1">
      <alignment horizontal="center" vertical="center" wrapText="1"/>
    </xf>
    <xf numFmtId="0" fontId="3" fillId="0" borderId="0" xfId="0" applyFont="1"/>
    <xf numFmtId="49" fontId="0" fillId="0" borderId="0" xfId="0" applyNumberFormat="1"/>
    <xf numFmtId="49" fontId="35" fillId="5" borderId="3" xfId="0" applyNumberFormat="1" applyFont="1" applyFill="1" applyBorder="1" applyAlignment="1">
      <alignment horizontal="center" vertical="center" wrapText="1"/>
    </xf>
    <xf numFmtId="0" fontId="37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9" fontId="9" fillId="2" borderId="0" xfId="4" applyNumberFormat="1" applyFont="1" applyFill="1" applyAlignment="1">
      <alignment horizontal="left" vertical="center" readingOrder="1"/>
    </xf>
    <xf numFmtId="49" fontId="9" fillId="2" borderId="0" xfId="4" applyNumberFormat="1" applyFont="1" applyFill="1" applyAlignment="1">
      <alignment horizontal="left" vertical="center" readingOrder="2"/>
    </xf>
    <xf numFmtId="49" fontId="9" fillId="2" borderId="0" xfId="4" applyNumberFormat="1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7" fillId="2" borderId="0" xfId="4" applyFont="1" applyFill="1" applyAlignment="1">
      <alignment vertical="center"/>
    </xf>
    <xf numFmtId="0" fontId="8" fillId="2" borderId="0" xfId="4" applyFont="1" applyFill="1" applyAlignment="1">
      <alignment horizontal="center" vertical="center"/>
    </xf>
    <xf numFmtId="0" fontId="33" fillId="5" borderId="0" xfId="4" applyFont="1" applyFill="1" applyBorder="1" applyAlignment="1">
      <alignment horizontal="center" vertical="center" wrapText="1"/>
    </xf>
    <xf numFmtId="0" fontId="33" fillId="5" borderId="5" xfId="4" applyFont="1" applyFill="1" applyBorder="1" applyAlignment="1">
      <alignment horizontal="center" vertical="center"/>
    </xf>
    <xf numFmtId="0" fontId="33" fillId="5" borderId="4" xfId="4" applyFont="1" applyFill="1" applyBorder="1" applyAlignment="1">
      <alignment horizontal="center" vertical="center"/>
    </xf>
    <xf numFmtId="0" fontId="33" fillId="5" borderId="6" xfId="4" applyFont="1" applyFill="1" applyBorder="1" applyAlignment="1">
      <alignment horizontal="center" vertical="center"/>
    </xf>
    <xf numFmtId="0" fontId="33" fillId="5" borderId="7" xfId="4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center" vertical="center" wrapText="1" shrinkToFit="1"/>
    </xf>
    <xf numFmtId="0" fontId="8" fillId="2" borderId="0" xfId="4" applyFont="1" applyFill="1" applyAlignment="1">
      <alignment vertical="center"/>
    </xf>
    <xf numFmtId="10" fontId="38" fillId="2" borderId="0" xfId="13" applyNumberFormat="1" applyFont="1" applyFill="1" applyAlignment="1">
      <alignment vertical="center"/>
    </xf>
    <xf numFmtId="0" fontId="8" fillId="3" borderId="1" xfId="4" applyFont="1" applyFill="1" applyBorder="1" applyAlignment="1">
      <alignment horizontal="center" vertical="center" wrapText="1" shrinkToFit="1"/>
    </xf>
    <xf numFmtId="0" fontId="9" fillId="6" borderId="0" xfId="4" applyFont="1" applyFill="1" applyAlignment="1">
      <alignment horizontal="center" vertical="center" readingOrder="2"/>
    </xf>
    <xf numFmtId="0" fontId="39" fillId="5" borderId="1" xfId="4" applyFont="1" applyFill="1" applyBorder="1" applyAlignment="1">
      <alignment horizontal="center" vertical="center" wrapText="1" shrinkToFit="1"/>
    </xf>
    <xf numFmtId="2" fontId="0" fillId="0" borderId="0" xfId="0" applyNumberFormat="1"/>
    <xf numFmtId="1" fontId="0" fillId="0" borderId="0" xfId="0" applyNumberFormat="1"/>
    <xf numFmtId="0" fontId="32" fillId="7" borderId="0" xfId="0" applyNumberFormat="1" applyFont="1" applyFill="1"/>
    <xf numFmtId="0" fontId="21" fillId="0" borderId="0" xfId="17"/>
    <xf numFmtId="0" fontId="21" fillId="0" borderId="0" xfId="17" applyAlignment="1">
      <alignment horizontal="center" vertical="center"/>
    </xf>
    <xf numFmtId="0" fontId="33" fillId="5" borderId="5" xfId="4" applyFont="1" applyFill="1" applyBorder="1" applyAlignment="1">
      <alignment horizontal="center" vertical="center" wrapText="1"/>
    </xf>
    <xf numFmtId="0" fontId="33" fillId="5" borderId="8" xfId="4" applyFont="1" applyFill="1" applyBorder="1" applyAlignment="1">
      <alignment horizontal="center" vertical="center" wrapText="1"/>
    </xf>
    <xf numFmtId="0" fontId="8" fillId="8" borderId="1" xfId="4" applyFont="1" applyFill="1" applyBorder="1" applyAlignment="1">
      <alignment horizontal="center" vertical="center" wrapText="1" shrinkToFit="1"/>
    </xf>
    <xf numFmtId="0" fontId="13" fillId="2" borderId="0" xfId="0" applyFont="1" applyFill="1" applyAlignment="1">
      <alignment horizontal="left" vertical="center"/>
    </xf>
    <xf numFmtId="0" fontId="33" fillId="5" borderId="8" xfId="4" applyFont="1" applyFill="1" applyBorder="1" applyAlignment="1">
      <alignment horizontal="center" vertical="center" wrapText="1"/>
    </xf>
    <xf numFmtId="0" fontId="34" fillId="5" borderId="9" xfId="0" applyFont="1" applyFill="1" applyBorder="1" applyAlignment="1">
      <alignment horizontal="center" vertical="center" wrapText="1"/>
    </xf>
    <xf numFmtId="0" fontId="34" fillId="5" borderId="3" xfId="0" applyFont="1" applyFill="1" applyBorder="1" applyAlignment="1">
      <alignment horizontal="center" vertical="center" wrapText="1"/>
    </xf>
    <xf numFmtId="0" fontId="23" fillId="0" borderId="0" xfId="0" applyFont="1"/>
    <xf numFmtId="188" fontId="37" fillId="2" borderId="0" xfId="4" applyNumberFormat="1" applyFont="1" applyFill="1" applyAlignment="1">
      <alignment vertical="center"/>
    </xf>
    <xf numFmtId="0" fontId="34" fillId="5" borderId="1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1" fontId="33" fillId="5" borderId="1" xfId="0" applyNumberFormat="1" applyFont="1" applyFill="1" applyBorder="1" applyAlignment="1">
      <alignment horizontal="center" vertical="center" wrapText="1" shrinkToFit="1"/>
    </xf>
    <xf numFmtId="0" fontId="9" fillId="3" borderId="4" xfId="0" applyFont="1" applyFill="1" applyBorder="1" applyAlignment="1">
      <alignment horizontal="center" vertical="center" wrapText="1" shrinkToFit="1"/>
    </xf>
    <xf numFmtId="0" fontId="25" fillId="0" borderId="0" xfId="0" applyFont="1"/>
    <xf numFmtId="0" fontId="33" fillId="5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 wrapText="1" shrinkToFit="1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27" fillId="3" borderId="1" xfId="2" applyFont="1" applyFill="1" applyBorder="1" applyAlignment="1" applyProtection="1">
      <alignment horizontal="center" vertical="center" wrapText="1" shrinkToFit="1"/>
    </xf>
    <xf numFmtId="0" fontId="27" fillId="4" borderId="1" xfId="2" applyFont="1" applyFill="1" applyBorder="1" applyAlignment="1" applyProtection="1">
      <alignment horizontal="center" vertical="center" wrapText="1" shrinkToFit="1" readingOrder="2"/>
    </xf>
    <xf numFmtId="0" fontId="27" fillId="4" borderId="1" xfId="2" applyFont="1" applyFill="1" applyBorder="1" applyAlignment="1" applyProtection="1">
      <alignment horizontal="center" vertical="center" wrapText="1" shrinkToFit="1" readingOrder="1"/>
    </xf>
    <xf numFmtId="49" fontId="27" fillId="3" borderId="1" xfId="0" applyNumberFormat="1" applyFont="1" applyFill="1" applyBorder="1" applyAlignment="1">
      <alignment horizontal="center" vertical="center" wrapText="1" shrinkToFit="1" readingOrder="2"/>
    </xf>
    <xf numFmtId="49" fontId="27" fillId="3" borderId="1" xfId="0" applyNumberFormat="1" applyFont="1" applyFill="1" applyBorder="1" applyAlignment="1">
      <alignment horizontal="center" vertical="center" wrapText="1" shrinkToFit="1"/>
    </xf>
    <xf numFmtId="49" fontId="27" fillId="4" borderId="1" xfId="2" applyNumberFormat="1" applyFont="1" applyFill="1" applyBorder="1" applyAlignment="1" applyProtection="1">
      <alignment horizontal="center" vertical="center" wrapText="1" shrinkToFit="1" readingOrder="2"/>
    </xf>
    <xf numFmtId="49" fontId="27" fillId="4" borderId="1" xfId="2" applyNumberFormat="1" applyFont="1" applyFill="1" applyBorder="1" applyAlignment="1" applyProtection="1">
      <alignment horizontal="center" vertical="center" wrapText="1" shrinkToFit="1"/>
    </xf>
    <xf numFmtId="49" fontId="27" fillId="3" borderId="1" xfId="2" applyNumberFormat="1" applyFont="1" applyFill="1" applyBorder="1" applyAlignment="1" applyProtection="1">
      <alignment horizontal="center" vertical="center" wrapText="1" shrinkToFit="1"/>
    </xf>
    <xf numFmtId="0" fontId="28" fillId="0" borderId="0" xfId="0" applyFont="1"/>
    <xf numFmtId="0" fontId="24" fillId="2" borderId="0" xfId="0" applyFont="1" applyFill="1" applyAlignment="1">
      <alignment vertical="center"/>
    </xf>
    <xf numFmtId="0" fontId="33" fillId="5" borderId="2" xfId="0" applyFont="1" applyFill="1" applyBorder="1" applyAlignment="1">
      <alignment horizontal="center" vertical="center" readingOrder="2"/>
    </xf>
    <xf numFmtId="0" fontId="33" fillId="5" borderId="4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3" fillId="5" borderId="7" xfId="0" applyFont="1" applyFill="1" applyBorder="1" applyAlignment="1">
      <alignment horizontal="center" vertical="center" wrapText="1"/>
    </xf>
    <xf numFmtId="0" fontId="33" fillId="5" borderId="0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0" fontId="33" fillId="5" borderId="3" xfId="0" applyFont="1" applyFill="1" applyBorder="1" applyAlignment="1">
      <alignment horizontal="center" vertical="center" wrapText="1"/>
    </xf>
    <xf numFmtId="0" fontId="33" fillId="5" borderId="4" xfId="0" applyFont="1" applyFill="1" applyBorder="1" applyAlignment="1">
      <alignment horizontal="center" vertical="center" wrapText="1" shrinkToFit="1"/>
    </xf>
    <xf numFmtId="0" fontId="9" fillId="4" borderId="10" xfId="4" applyFont="1" applyFill="1" applyBorder="1" applyAlignment="1">
      <alignment horizontal="center" vertical="center" wrapText="1" shrinkToFit="1"/>
    </xf>
    <xf numFmtId="0" fontId="9" fillId="3" borderId="10" xfId="4" applyFont="1" applyFill="1" applyBorder="1" applyAlignment="1">
      <alignment horizontal="center" vertical="center" wrapText="1" shrinkToFit="1"/>
    </xf>
    <xf numFmtId="0" fontId="33" fillId="5" borderId="4" xfId="4" applyFont="1" applyFill="1" applyBorder="1" applyAlignment="1">
      <alignment horizontal="center" vertical="center" wrapText="1" shrinkToFit="1"/>
    </xf>
    <xf numFmtId="0" fontId="33" fillId="5" borderId="7" xfId="0" applyFont="1" applyFill="1" applyBorder="1" applyAlignment="1">
      <alignment horizontal="center" vertical="center" wrapText="1" shrinkToFit="1"/>
    </xf>
    <xf numFmtId="0" fontId="28" fillId="0" borderId="0" xfId="0" applyFont="1" applyAlignment="1">
      <alignment vertical="center"/>
    </xf>
    <xf numFmtId="0" fontId="33" fillId="5" borderId="1" xfId="0" applyFont="1" applyFill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 wrapText="1"/>
    </xf>
    <xf numFmtId="0" fontId="33" fillId="5" borderId="6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 shrinkToFit="1"/>
    </xf>
    <xf numFmtId="0" fontId="9" fillId="4" borderId="11" xfId="0" applyFont="1" applyFill="1" applyBorder="1" applyAlignment="1">
      <alignment horizontal="center" vertical="center" wrapText="1" shrinkToFit="1"/>
    </xf>
    <xf numFmtId="0" fontId="33" fillId="5" borderId="11" xfId="0" applyFont="1" applyFill="1" applyBorder="1" applyAlignment="1">
      <alignment horizontal="center" vertical="center" wrapText="1" shrinkToFit="1"/>
    </xf>
    <xf numFmtId="0" fontId="9" fillId="3" borderId="0" xfId="0" applyFont="1" applyFill="1" applyBorder="1" applyAlignment="1">
      <alignment horizontal="left" vertical="center" wrapText="1" shrinkToFit="1"/>
    </xf>
    <xf numFmtId="0" fontId="9" fillId="3" borderId="6" xfId="0" applyFont="1" applyFill="1" applyBorder="1" applyAlignment="1">
      <alignment horizontal="left" vertical="center" wrapText="1" shrinkToFit="1"/>
    </xf>
    <xf numFmtId="0" fontId="9" fillId="3" borderId="0" xfId="0" applyFont="1" applyFill="1" applyBorder="1" applyAlignment="1">
      <alignment horizontal="center" vertical="center" wrapText="1" shrinkToFit="1"/>
    </xf>
    <xf numFmtId="0" fontId="9" fillId="3" borderId="5" xfId="0" applyFont="1" applyFill="1" applyBorder="1" applyAlignment="1">
      <alignment horizontal="right" vertical="center" wrapText="1" shrinkToFit="1"/>
    </xf>
    <xf numFmtId="0" fontId="9" fillId="3" borderId="0" xfId="0" applyFont="1" applyFill="1" applyBorder="1" applyAlignment="1">
      <alignment horizontal="right" vertical="center" wrapText="1" shrinkToFit="1"/>
    </xf>
    <xf numFmtId="0" fontId="9" fillId="4" borderId="0" xfId="0" applyFont="1" applyFill="1" applyBorder="1" applyAlignment="1">
      <alignment horizontal="left" vertical="center" wrapText="1" shrinkToFit="1"/>
    </xf>
    <xf numFmtId="0" fontId="9" fillId="4" borderId="6" xfId="0" applyFont="1" applyFill="1" applyBorder="1" applyAlignment="1">
      <alignment horizontal="left" vertical="center" wrapText="1" shrinkToFit="1"/>
    </xf>
    <xf numFmtId="0" fontId="9" fillId="4" borderId="0" xfId="0" applyFont="1" applyFill="1" applyBorder="1" applyAlignment="1">
      <alignment horizontal="center" vertical="center" wrapText="1" shrinkToFit="1"/>
    </xf>
    <xf numFmtId="0" fontId="33" fillId="5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 shrinkToFit="1"/>
    </xf>
    <xf numFmtId="0" fontId="9" fillId="3" borderId="6" xfId="0" applyFont="1" applyFill="1" applyBorder="1" applyAlignment="1">
      <alignment horizontal="right" vertical="center" wrapText="1" shrinkToFit="1"/>
    </xf>
    <xf numFmtId="0" fontId="9" fillId="4" borderId="5" xfId="0" applyFont="1" applyFill="1" applyBorder="1" applyAlignment="1">
      <alignment horizontal="right" vertical="center" wrapText="1" shrinkToFit="1"/>
    </xf>
    <xf numFmtId="1" fontId="9" fillId="3" borderId="1" xfId="0" applyNumberFormat="1" applyFont="1" applyFill="1" applyBorder="1" applyAlignment="1">
      <alignment horizontal="center" vertical="center" wrapText="1" shrinkToFit="1"/>
    </xf>
    <xf numFmtId="0" fontId="9" fillId="4" borderId="0" xfId="0" applyFont="1" applyFill="1" applyBorder="1" applyAlignment="1">
      <alignment horizontal="right" vertical="center" wrapText="1" shrinkToFit="1"/>
    </xf>
    <xf numFmtId="0" fontId="9" fillId="4" borderId="11" xfId="0" applyFont="1" applyFill="1" applyBorder="1" applyAlignment="1">
      <alignment horizontal="center" wrapText="1" shrinkToFit="1"/>
    </xf>
    <xf numFmtId="0" fontId="29" fillId="0" borderId="0" xfId="0" applyFont="1"/>
    <xf numFmtId="0" fontId="3" fillId="0" borderId="0" xfId="0" applyFont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 shrinkToFit="1"/>
    </xf>
    <xf numFmtId="0" fontId="33" fillId="5" borderId="2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top"/>
    </xf>
    <xf numFmtId="0" fontId="9" fillId="3" borderId="1" xfId="17" applyFont="1" applyFill="1" applyBorder="1" applyAlignment="1">
      <alignment horizontal="center" vertical="center" wrapText="1" shrinkToFit="1"/>
    </xf>
    <xf numFmtId="16" fontId="33" fillId="5" borderId="9" xfId="17" applyNumberFormat="1" applyFont="1" applyFill="1" applyBorder="1" applyAlignment="1">
      <alignment horizontal="center" vertical="center" readingOrder="2"/>
    </xf>
    <xf numFmtId="0" fontId="33" fillId="5" borderId="4" xfId="17" applyFont="1" applyFill="1" applyBorder="1" applyAlignment="1">
      <alignment horizontal="center" vertical="center" wrapText="1"/>
    </xf>
    <xf numFmtId="16" fontId="33" fillId="5" borderId="4" xfId="17" applyNumberFormat="1" applyFont="1" applyFill="1" applyBorder="1" applyAlignment="1">
      <alignment horizontal="center" vertical="center" wrapText="1" readingOrder="2"/>
    </xf>
    <xf numFmtId="49" fontId="33" fillId="5" borderId="8" xfId="17" applyNumberFormat="1" applyFont="1" applyFill="1" applyBorder="1" applyAlignment="1">
      <alignment horizontal="center" vertical="center" wrapText="1"/>
    </xf>
    <xf numFmtId="0" fontId="9" fillId="4" borderId="1" xfId="17" applyFont="1" applyFill="1" applyBorder="1" applyAlignment="1">
      <alignment horizontal="center" vertical="center" wrapText="1" shrinkToFit="1"/>
    </xf>
    <xf numFmtId="0" fontId="9" fillId="3" borderId="4" xfId="17" applyFont="1" applyFill="1" applyBorder="1" applyAlignment="1">
      <alignment horizontal="center" vertical="center" wrapText="1" shrinkToFit="1"/>
    </xf>
    <xf numFmtId="0" fontId="33" fillId="5" borderId="1" xfId="17" applyFont="1" applyFill="1" applyBorder="1" applyAlignment="1">
      <alignment horizontal="center" vertical="center" wrapText="1" shrinkToFit="1"/>
    </xf>
    <xf numFmtId="0" fontId="3" fillId="0" borderId="0" xfId="17" applyFont="1"/>
    <xf numFmtId="0" fontId="34" fillId="5" borderId="1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3" fillId="5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0" fillId="2" borderId="0" xfId="4" applyFont="1" applyFill="1" applyAlignment="1">
      <alignment vertical="center"/>
    </xf>
    <xf numFmtId="0" fontId="14" fillId="3" borderId="11" xfId="0" applyFont="1" applyFill="1" applyBorder="1" applyAlignment="1">
      <alignment horizontal="right" vertical="center" wrapText="1" shrinkToFit="1"/>
    </xf>
    <xf numFmtId="0" fontId="14" fillId="3" borderId="11" xfId="0" applyFont="1" applyFill="1" applyBorder="1" applyAlignment="1">
      <alignment horizontal="center" vertical="center" wrapText="1" shrinkToFit="1"/>
    </xf>
    <xf numFmtId="0" fontId="14" fillId="3" borderId="6" xfId="0" applyFont="1" applyFill="1" applyBorder="1" applyAlignment="1">
      <alignment horizontal="left" vertical="center" wrapText="1" shrinkToFit="1"/>
    </xf>
    <xf numFmtId="0" fontId="14" fillId="3" borderId="5" xfId="0" applyFont="1" applyFill="1" applyBorder="1" applyAlignment="1">
      <alignment horizontal="right" vertical="center" wrapText="1" shrinkToFit="1"/>
    </xf>
    <xf numFmtId="0" fontId="14" fillId="4" borderId="11" xfId="0" applyFont="1" applyFill="1" applyBorder="1" applyAlignment="1">
      <alignment horizontal="right" vertical="center" wrapText="1" shrinkToFit="1"/>
    </xf>
    <xf numFmtId="0" fontId="14" fillId="4" borderId="11" xfId="0" applyFont="1" applyFill="1" applyBorder="1" applyAlignment="1">
      <alignment horizontal="center" vertical="center" wrapText="1" shrinkToFit="1"/>
    </xf>
    <xf numFmtId="0" fontId="41" fillId="5" borderId="1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 wrapText="1"/>
    </xf>
    <xf numFmtId="0" fontId="41" fillId="5" borderId="6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 wrapText="1"/>
    </xf>
    <xf numFmtId="0" fontId="41" fillId="5" borderId="0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 shrinkToFit="1"/>
    </xf>
    <xf numFmtId="0" fontId="25" fillId="3" borderId="11" xfId="0" applyFont="1" applyFill="1" applyBorder="1" applyAlignment="1">
      <alignment horizontal="center" vertical="center" wrapText="1" shrinkToFit="1"/>
    </xf>
    <xf numFmtId="0" fontId="25" fillId="3" borderId="1" xfId="0" applyFont="1" applyFill="1" applyBorder="1" applyAlignment="1">
      <alignment horizontal="center" vertical="center" wrapText="1" shrinkToFit="1"/>
    </xf>
    <xf numFmtId="0" fontId="25" fillId="4" borderId="11" xfId="0" applyFont="1" applyFill="1" applyBorder="1" applyAlignment="1">
      <alignment horizontal="center" vertical="center" wrapText="1" shrinkToFit="1"/>
    </xf>
    <xf numFmtId="0" fontId="25" fillId="4" borderId="1" xfId="0" applyFont="1" applyFill="1" applyBorder="1" applyAlignment="1">
      <alignment horizontal="center" vertical="center" wrapText="1" shrinkToFit="1"/>
    </xf>
    <xf numFmtId="0" fontId="14" fillId="3" borderId="12" xfId="0" applyFont="1" applyFill="1" applyBorder="1" applyAlignment="1">
      <alignment horizontal="right" vertical="center" wrapText="1" shrinkToFit="1"/>
    </xf>
    <xf numFmtId="0" fontId="14" fillId="4" borderId="12" xfId="0" applyFont="1" applyFill="1" applyBorder="1" applyAlignment="1">
      <alignment horizontal="right" vertical="center" wrapText="1" shrinkToFit="1"/>
    </xf>
    <xf numFmtId="0" fontId="41" fillId="5" borderId="1" xfId="0" applyFont="1" applyFill="1" applyBorder="1" applyAlignment="1">
      <alignment horizontal="center"/>
    </xf>
    <xf numFmtId="0" fontId="41" fillId="5" borderId="11" xfId="0" applyFont="1" applyFill="1" applyBorder="1" applyAlignment="1">
      <alignment horizontal="center" vertical="center" wrapText="1" shrinkToFit="1"/>
    </xf>
    <xf numFmtId="0" fontId="41" fillId="5" borderId="1" xfId="0" applyFont="1" applyFill="1" applyBorder="1" applyAlignment="1">
      <alignment horizontal="center" vertical="center" wrapText="1" shrinkToFit="1"/>
    </xf>
    <xf numFmtId="0" fontId="14" fillId="3" borderId="4" xfId="0" applyFont="1" applyFill="1" applyBorder="1" applyAlignment="1">
      <alignment horizontal="center" vertical="center" wrapText="1" shrinkToFit="1"/>
    </xf>
    <xf numFmtId="1" fontId="34" fillId="5" borderId="1" xfId="0" applyNumberFormat="1" applyFont="1" applyFill="1" applyBorder="1" applyAlignment="1">
      <alignment horizontal="center" vertical="center" wrapText="1" shrinkToFit="1"/>
    </xf>
    <xf numFmtId="16" fontId="33" fillId="5" borderId="9" xfId="0" applyNumberFormat="1" applyFont="1" applyFill="1" applyBorder="1" applyAlignment="1">
      <alignment horizontal="center" vertical="center" readingOrder="2"/>
    </xf>
    <xf numFmtId="49" fontId="33" fillId="5" borderId="1" xfId="0" applyNumberFormat="1" applyFont="1" applyFill="1" applyBorder="1" applyAlignment="1">
      <alignment horizontal="center" vertical="center" wrapText="1"/>
    </xf>
    <xf numFmtId="49" fontId="33" fillId="5" borderId="5" xfId="0" applyNumberFormat="1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wrapText="1" shrinkToFit="1"/>
    </xf>
    <xf numFmtId="0" fontId="34" fillId="5" borderId="1" xfId="0" applyFont="1" applyFill="1" applyBorder="1" applyAlignment="1">
      <alignment horizontal="center" vertical="center"/>
    </xf>
    <xf numFmtId="0" fontId="34" fillId="5" borderId="6" xfId="0" applyFont="1" applyFill="1" applyBorder="1" applyAlignment="1">
      <alignment horizontal="center" vertical="center" wrapText="1"/>
    </xf>
    <xf numFmtId="0" fontId="34" fillId="5" borderId="6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 wrapText="1" shrinkToFit="1"/>
    </xf>
    <xf numFmtId="0" fontId="14" fillId="3" borderId="0" xfId="0" applyFont="1" applyFill="1" applyBorder="1" applyAlignment="1">
      <alignment horizontal="center" vertical="center" wrapText="1" shrinkToFit="1"/>
    </xf>
    <xf numFmtId="0" fontId="14" fillId="3" borderId="0" xfId="0" applyFont="1" applyFill="1" applyBorder="1" applyAlignment="1">
      <alignment horizontal="right" vertical="center" wrapText="1" shrinkToFit="1"/>
    </xf>
    <xf numFmtId="0" fontId="34" fillId="5" borderId="11" xfId="0" applyFont="1" applyFill="1" applyBorder="1" applyAlignment="1">
      <alignment horizontal="center" vertical="center" wrapText="1" shrinkToFit="1"/>
    </xf>
    <xf numFmtId="0" fontId="14" fillId="4" borderId="11" xfId="0" applyFont="1" applyFill="1" applyBorder="1" applyAlignment="1">
      <alignment horizontal="center" wrapText="1" shrinkToFit="1"/>
    </xf>
    <xf numFmtId="0" fontId="14" fillId="4" borderId="1" xfId="0" applyFont="1" applyFill="1" applyBorder="1" applyAlignment="1">
      <alignment horizontal="center" wrapText="1" shrinkToFit="1"/>
    </xf>
    <xf numFmtId="0" fontId="14" fillId="3" borderId="1" xfId="0" applyFont="1" applyFill="1" applyBorder="1" applyAlignment="1">
      <alignment horizontal="center" wrapText="1" shrinkToFit="1"/>
    </xf>
    <xf numFmtId="0" fontId="30" fillId="0" borderId="0" xfId="0" applyFont="1"/>
    <xf numFmtId="0" fontId="19" fillId="0" borderId="13" xfId="0" applyFont="1" applyBorder="1" applyAlignment="1"/>
    <xf numFmtId="0" fontId="34" fillId="5" borderId="5" xfId="0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 wrapText="1"/>
    </xf>
    <xf numFmtId="0" fontId="34" fillId="5" borderId="9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 shrinkToFit="1"/>
    </xf>
    <xf numFmtId="0" fontId="14" fillId="3" borderId="5" xfId="0" applyFont="1" applyFill="1" applyBorder="1" applyAlignment="1">
      <alignment horizontal="center" vertical="center" wrapText="1" shrinkToFit="1"/>
    </xf>
    <xf numFmtId="0" fontId="34" fillId="5" borderId="11" xfId="0" applyFont="1" applyFill="1" applyBorder="1" applyAlignment="1">
      <alignment horizontal="right" vertical="center" wrapText="1" shrinkToFit="1"/>
    </xf>
    <xf numFmtId="0" fontId="34" fillId="5" borderId="12" xfId="0" applyFont="1" applyFill="1" applyBorder="1" applyAlignment="1">
      <alignment horizontal="right" vertical="center" wrapText="1" shrinkToFit="1"/>
    </xf>
    <xf numFmtId="0" fontId="34" fillId="5" borderId="5" xfId="0" applyFont="1" applyFill="1" applyBorder="1" applyAlignment="1">
      <alignment horizontal="center" vertical="center" wrapText="1" shrinkToFit="1"/>
    </xf>
    <xf numFmtId="0" fontId="34" fillId="5" borderId="10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 wrapText="1" shrinkToFit="1"/>
    </xf>
    <xf numFmtId="0" fontId="14" fillId="3" borderId="13" xfId="0" applyFont="1" applyFill="1" applyBorder="1" applyAlignment="1">
      <alignment horizontal="center" vertical="center" wrapText="1" shrinkToFi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13" xfId="0" applyFont="1" applyFill="1" applyBorder="1" applyAlignment="1">
      <alignment horizontal="right" vertical="center" wrapText="1" shrinkToFit="1"/>
    </xf>
    <xf numFmtId="0" fontId="34" fillId="5" borderId="13" xfId="0" applyFont="1" applyFill="1" applyBorder="1" applyAlignment="1">
      <alignment horizontal="center" vertical="center" wrapText="1" shrinkToFit="1"/>
    </xf>
    <xf numFmtId="184" fontId="14" fillId="4" borderId="11" xfId="0" applyNumberFormat="1" applyFont="1" applyFill="1" applyBorder="1" applyAlignment="1">
      <alignment horizontal="center" vertical="center" wrapText="1" shrinkToFit="1"/>
    </xf>
    <xf numFmtId="1" fontId="14" fillId="4" borderId="1" xfId="17" applyNumberFormat="1" applyFont="1" applyFill="1" applyBorder="1" applyAlignment="1">
      <alignment horizontal="center" vertical="center" wrapText="1" shrinkToFit="1"/>
    </xf>
    <xf numFmtId="1" fontId="14" fillId="4" borderId="1" xfId="0" applyNumberFormat="1" applyFont="1" applyFill="1" applyBorder="1" applyAlignment="1">
      <alignment horizontal="center" vertical="center" wrapText="1" shrinkToFit="1"/>
    </xf>
    <xf numFmtId="0" fontId="14" fillId="3" borderId="11" xfId="17" applyFont="1" applyFill="1" applyBorder="1" applyAlignment="1">
      <alignment horizontal="center" vertical="center" wrapText="1" shrinkToFit="1"/>
    </xf>
    <xf numFmtId="1" fontId="14" fillId="3" borderId="1" xfId="17" applyNumberFormat="1" applyFont="1" applyFill="1" applyBorder="1" applyAlignment="1">
      <alignment horizontal="center" vertical="center" wrapText="1" shrinkToFit="1"/>
    </xf>
    <xf numFmtId="1" fontId="14" fillId="3" borderId="1" xfId="0" applyNumberFormat="1" applyFont="1" applyFill="1" applyBorder="1" applyAlignment="1">
      <alignment horizontal="center" vertical="center" wrapText="1" shrinkToFit="1"/>
    </xf>
    <xf numFmtId="184" fontId="14" fillId="4" borderId="11" xfId="17" applyNumberFormat="1" applyFont="1" applyFill="1" applyBorder="1" applyAlignment="1">
      <alignment horizontal="center" vertical="center" wrapText="1" shrinkToFit="1"/>
    </xf>
    <xf numFmtId="0" fontId="14" fillId="4" borderId="11" xfId="17" applyFont="1" applyFill="1" applyBorder="1" applyAlignment="1">
      <alignment horizontal="center" vertical="center" wrapText="1" shrinkToFit="1"/>
    </xf>
    <xf numFmtId="0" fontId="14" fillId="3" borderId="1" xfId="17" applyFont="1" applyFill="1" applyBorder="1" applyAlignment="1">
      <alignment horizontal="center" vertical="center" wrapText="1" shrinkToFit="1"/>
    </xf>
    <xf numFmtId="1" fontId="34" fillId="5" borderId="5" xfId="0" applyNumberFormat="1" applyFont="1" applyFill="1" applyBorder="1" applyAlignment="1">
      <alignment horizontal="center" vertical="center" wrapText="1" shrinkToFit="1"/>
    </xf>
    <xf numFmtId="10" fontId="3" fillId="0" borderId="0" xfId="8" applyNumberFormat="1" applyFont="1" applyAlignment="1">
      <alignment horizontal="center" vertical="center"/>
    </xf>
    <xf numFmtId="49" fontId="42" fillId="0" borderId="0" xfId="0" applyNumberFormat="1" applyFont="1" applyFill="1" applyBorder="1" applyAlignment="1">
      <alignment horizontal="center" wrapText="1" readingOrder="2"/>
    </xf>
    <xf numFmtId="0" fontId="34" fillId="5" borderId="14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34" fillId="5" borderId="15" xfId="0" applyFont="1" applyFill="1" applyBorder="1" applyAlignment="1">
      <alignment horizontal="center" vertical="center"/>
    </xf>
    <xf numFmtId="0" fontId="34" fillId="5" borderId="11" xfId="0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/>
    </xf>
    <xf numFmtId="0" fontId="34" fillId="5" borderId="4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3" fillId="5" borderId="4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3" fillId="5" borderId="7" xfId="0" applyFont="1" applyFill="1" applyBorder="1" applyAlignment="1">
      <alignment horizontal="center" vertical="center" wrapText="1"/>
    </xf>
    <xf numFmtId="0" fontId="33" fillId="5" borderId="15" xfId="0" applyFont="1" applyFill="1" applyBorder="1" applyAlignment="1">
      <alignment horizontal="center" vertical="center"/>
    </xf>
    <xf numFmtId="0" fontId="33" fillId="5" borderId="11" xfId="0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33" fillId="5" borderId="14" xfId="0" applyFont="1" applyFill="1" applyBorder="1" applyAlignment="1">
      <alignment horizontal="center" vertical="center" wrapText="1"/>
    </xf>
    <xf numFmtId="0" fontId="33" fillId="5" borderId="16" xfId="0" applyFont="1" applyFill="1" applyBorder="1" applyAlignment="1">
      <alignment horizontal="center" vertical="center" wrapText="1"/>
    </xf>
    <xf numFmtId="0" fontId="33" fillId="5" borderId="17" xfId="0" applyFont="1" applyFill="1" applyBorder="1" applyAlignment="1">
      <alignment horizontal="center" vertical="center" wrapText="1"/>
    </xf>
    <xf numFmtId="0" fontId="33" fillId="5" borderId="18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0" fontId="33" fillId="5" borderId="2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right" vertical="center"/>
    </xf>
    <xf numFmtId="0" fontId="18" fillId="2" borderId="0" xfId="4" applyFont="1" applyFill="1" applyAlignment="1">
      <alignment horizontal="center" vertical="center"/>
    </xf>
    <xf numFmtId="0" fontId="18" fillId="0" borderId="0" xfId="4" applyFont="1" applyFill="1" applyAlignment="1">
      <alignment horizontal="center" vertical="center" shrinkToFit="1"/>
    </xf>
    <xf numFmtId="0" fontId="33" fillId="5" borderId="15" xfId="4" applyFont="1" applyFill="1" applyBorder="1" applyAlignment="1">
      <alignment horizontal="center" vertical="center"/>
    </xf>
    <xf numFmtId="0" fontId="33" fillId="5" borderId="11" xfId="4" applyFont="1" applyFill="1" applyBorder="1" applyAlignment="1">
      <alignment horizontal="center" vertical="center"/>
    </xf>
    <xf numFmtId="0" fontId="33" fillId="5" borderId="12" xfId="4" applyFont="1" applyFill="1" applyBorder="1" applyAlignment="1">
      <alignment horizontal="center" vertical="center"/>
    </xf>
    <xf numFmtId="0" fontId="33" fillId="5" borderId="10" xfId="4" applyFont="1" applyFill="1" applyBorder="1" applyAlignment="1">
      <alignment horizontal="center" vertical="center" wrapText="1"/>
    </xf>
    <xf numFmtId="0" fontId="33" fillId="5" borderId="9" xfId="4" applyFont="1" applyFill="1" applyBorder="1" applyAlignment="1">
      <alignment horizontal="center" vertical="center" wrapText="1"/>
    </xf>
    <xf numFmtId="0" fontId="33" fillId="5" borderId="5" xfId="4" applyFont="1" applyFill="1" applyBorder="1" applyAlignment="1">
      <alignment horizontal="center" vertical="center" wrapText="1"/>
    </xf>
    <xf numFmtId="0" fontId="33" fillId="5" borderId="6" xfId="4" applyFont="1" applyFill="1" applyBorder="1" applyAlignment="1">
      <alignment horizontal="center" vertical="center" wrapText="1"/>
    </xf>
    <xf numFmtId="0" fontId="33" fillId="5" borderId="8" xfId="4" applyFont="1" applyFill="1" applyBorder="1" applyAlignment="1">
      <alignment horizontal="center" vertical="center" wrapText="1"/>
    </xf>
    <xf numFmtId="0" fontId="33" fillId="5" borderId="3" xfId="4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left" vertical="center"/>
    </xf>
    <xf numFmtId="0" fontId="9" fillId="4" borderId="15" xfId="4" applyFont="1" applyFill="1" applyBorder="1" applyAlignment="1">
      <alignment horizontal="center" vertical="center" wrapText="1" shrinkToFit="1"/>
    </xf>
    <xf numFmtId="0" fontId="9" fillId="4" borderId="12" xfId="4" applyFont="1" applyFill="1" applyBorder="1" applyAlignment="1">
      <alignment horizontal="center" vertical="center" wrapText="1" shrinkToFit="1"/>
    </xf>
    <xf numFmtId="0" fontId="9" fillId="3" borderId="15" xfId="4" applyFont="1" applyFill="1" applyBorder="1" applyAlignment="1">
      <alignment horizontal="center" vertical="center" wrapText="1" shrinkToFit="1"/>
    </xf>
    <xf numFmtId="0" fontId="9" fillId="3" borderId="12" xfId="4" applyFont="1" applyFill="1" applyBorder="1" applyAlignment="1">
      <alignment horizontal="center" vertical="center" wrapText="1" shrinkToFit="1"/>
    </xf>
    <xf numFmtId="0" fontId="9" fillId="2" borderId="0" xfId="4" applyFont="1" applyFill="1" applyAlignment="1">
      <alignment horizontal="center" vertical="center"/>
    </xf>
    <xf numFmtId="0" fontId="9" fillId="2" borderId="0" xfId="4" applyFont="1" applyFill="1" applyAlignment="1">
      <alignment horizontal="center" vertical="center" shrinkToFit="1"/>
    </xf>
    <xf numFmtId="0" fontId="9" fillId="4" borderId="5" xfId="4" applyFont="1" applyFill="1" applyBorder="1" applyAlignment="1">
      <alignment horizontal="left" vertical="center" wrapText="1" shrinkToFit="1"/>
    </xf>
    <xf numFmtId="0" fontId="9" fillId="4" borderId="6" xfId="4" applyFont="1" applyFill="1" applyBorder="1" applyAlignment="1">
      <alignment horizontal="left" vertical="center" wrapText="1" shrinkToFit="1"/>
    </xf>
    <xf numFmtId="0" fontId="9" fillId="4" borderId="10" xfId="4" applyFont="1" applyFill="1" applyBorder="1" applyAlignment="1">
      <alignment horizontal="right" vertical="center" wrapText="1" shrinkToFit="1"/>
    </xf>
    <xf numFmtId="0" fontId="9" fillId="4" borderId="9" xfId="4" applyFont="1" applyFill="1" applyBorder="1" applyAlignment="1">
      <alignment horizontal="right" vertical="center" wrapText="1" shrinkToFit="1"/>
    </xf>
    <xf numFmtId="0" fontId="9" fillId="4" borderId="5" xfId="4" applyFont="1" applyFill="1" applyBorder="1" applyAlignment="1">
      <alignment horizontal="right" vertical="center" wrapText="1" shrinkToFit="1"/>
    </xf>
    <xf numFmtId="0" fontId="9" fillId="4" borderId="6" xfId="4" applyFont="1" applyFill="1" applyBorder="1" applyAlignment="1">
      <alignment horizontal="right" vertical="center" wrapText="1" shrinkToFit="1"/>
    </xf>
    <xf numFmtId="0" fontId="9" fillId="3" borderId="10" xfId="4" applyFont="1" applyFill="1" applyBorder="1" applyAlignment="1">
      <alignment horizontal="left" vertical="center" wrapText="1" shrinkToFit="1"/>
    </xf>
    <xf numFmtId="0" fontId="9" fillId="3" borderId="9" xfId="4" applyFont="1" applyFill="1" applyBorder="1" applyAlignment="1">
      <alignment horizontal="left" vertical="center" wrapText="1" shrinkToFit="1"/>
    </xf>
    <xf numFmtId="0" fontId="9" fillId="3" borderId="10" xfId="4" applyFont="1" applyFill="1" applyBorder="1" applyAlignment="1">
      <alignment horizontal="right" vertical="center" wrapText="1" shrinkToFit="1"/>
    </xf>
    <xf numFmtId="0" fontId="9" fillId="3" borderId="9" xfId="4" applyFont="1" applyFill="1" applyBorder="1" applyAlignment="1">
      <alignment horizontal="right" vertical="center" wrapText="1" shrinkToFit="1"/>
    </xf>
    <xf numFmtId="0" fontId="9" fillId="3" borderId="5" xfId="4" applyFont="1" applyFill="1" applyBorder="1" applyAlignment="1">
      <alignment horizontal="right" vertical="center" wrapText="1" shrinkToFit="1"/>
    </xf>
    <xf numFmtId="0" fontId="9" fillId="3" borderId="6" xfId="4" applyFont="1" applyFill="1" applyBorder="1" applyAlignment="1">
      <alignment horizontal="right" vertical="center" wrapText="1" shrinkToFit="1"/>
    </xf>
    <xf numFmtId="0" fontId="9" fillId="3" borderId="5" xfId="4" applyFont="1" applyFill="1" applyBorder="1" applyAlignment="1">
      <alignment horizontal="left" vertical="center" wrapText="1" shrinkToFit="1"/>
    </xf>
    <xf numFmtId="0" fontId="9" fillId="3" borderId="6" xfId="4" applyFont="1" applyFill="1" applyBorder="1" applyAlignment="1">
      <alignment horizontal="left" vertical="center" wrapText="1" shrinkToFit="1"/>
    </xf>
    <xf numFmtId="0" fontId="33" fillId="5" borderId="5" xfId="4" applyFont="1" applyFill="1" applyBorder="1" applyAlignment="1">
      <alignment horizontal="left" vertical="center" wrapText="1" shrinkToFit="1"/>
    </xf>
    <xf numFmtId="0" fontId="33" fillId="5" borderId="6" xfId="4" applyFont="1" applyFill="1" applyBorder="1" applyAlignment="1">
      <alignment horizontal="left" vertical="center" wrapText="1" shrinkToFit="1"/>
    </xf>
    <xf numFmtId="0" fontId="33" fillId="5" borderId="10" xfId="4" applyFont="1" applyFill="1" applyBorder="1" applyAlignment="1">
      <alignment horizontal="right" vertical="center" wrapText="1" shrinkToFit="1"/>
    </xf>
    <xf numFmtId="0" fontId="33" fillId="5" borderId="9" xfId="4" applyFont="1" applyFill="1" applyBorder="1" applyAlignment="1">
      <alignment horizontal="right" vertical="center" wrapText="1" shrinkToFit="1"/>
    </xf>
    <xf numFmtId="0" fontId="33" fillId="5" borderId="5" xfId="4" applyFont="1" applyFill="1" applyBorder="1" applyAlignment="1">
      <alignment horizontal="right" vertical="center" wrapText="1" shrinkToFit="1"/>
    </xf>
    <xf numFmtId="0" fontId="33" fillId="5" borderId="6" xfId="4" applyFont="1" applyFill="1" applyBorder="1" applyAlignment="1">
      <alignment horizontal="right" vertical="center" wrapText="1" shrinkToFi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33" fillId="5" borderId="10" xfId="4" applyFont="1" applyFill="1" applyBorder="1" applyAlignment="1">
      <alignment horizontal="center" vertical="center" wrapText="1" shrinkToFit="1"/>
    </xf>
    <xf numFmtId="0" fontId="33" fillId="5" borderId="9" xfId="4" applyFont="1" applyFill="1" applyBorder="1" applyAlignment="1">
      <alignment horizontal="center" vertical="center" wrapText="1" shrinkToFit="1"/>
    </xf>
    <xf numFmtId="0" fontId="33" fillId="5" borderId="18" xfId="0" applyFont="1" applyFill="1" applyBorder="1" applyAlignment="1">
      <alignment vertical="center"/>
    </xf>
    <xf numFmtId="0" fontId="33" fillId="5" borderId="19" xfId="0" applyFont="1" applyFill="1" applyBorder="1" applyAlignment="1">
      <alignment vertical="center"/>
    </xf>
    <xf numFmtId="0" fontId="33" fillId="5" borderId="2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33" fillId="5" borderId="21" xfId="0" applyFont="1" applyFill="1" applyBorder="1" applyAlignment="1">
      <alignment horizontal="center" vertical="center"/>
    </xf>
    <xf numFmtId="0" fontId="33" fillId="5" borderId="22" xfId="0" applyFont="1" applyFill="1" applyBorder="1" applyAlignment="1">
      <alignment horizontal="center" vertical="center"/>
    </xf>
    <xf numFmtId="0" fontId="33" fillId="5" borderId="23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41" fillId="5" borderId="5" xfId="0" applyFont="1" applyFill="1" applyBorder="1" applyAlignment="1">
      <alignment horizontal="left" vertical="center" wrapText="1" shrinkToFit="1"/>
    </xf>
    <xf numFmtId="0" fontId="41" fillId="5" borderId="6" xfId="0" applyFont="1" applyFill="1" applyBorder="1" applyAlignment="1">
      <alignment horizontal="left" vertical="center" wrapText="1" shrinkToFit="1"/>
    </xf>
    <xf numFmtId="0" fontId="41" fillId="5" borderId="5" xfId="0" applyFont="1" applyFill="1" applyBorder="1" applyAlignment="1">
      <alignment horizontal="right" vertical="center" wrapText="1" shrinkToFit="1"/>
    </xf>
    <xf numFmtId="0" fontId="41" fillId="5" borderId="6" xfId="0" applyFont="1" applyFill="1" applyBorder="1" applyAlignment="1">
      <alignment horizontal="right" vertical="center" wrapText="1" shrinkToFit="1"/>
    </xf>
    <xf numFmtId="0" fontId="24" fillId="6" borderId="0" xfId="0" applyFont="1" applyFill="1" applyAlignment="1">
      <alignment vertical="center"/>
    </xf>
    <xf numFmtId="0" fontId="41" fillId="5" borderId="11" xfId="0" applyFont="1" applyFill="1" applyBorder="1" applyAlignment="1">
      <alignment horizontal="right" vertical="center" wrapText="1" shrinkToFit="1"/>
    </xf>
    <xf numFmtId="0" fontId="41" fillId="5" borderId="12" xfId="0" applyFont="1" applyFill="1" applyBorder="1" applyAlignment="1">
      <alignment horizontal="right" vertical="center" wrapText="1" shrinkToFit="1"/>
    </xf>
    <xf numFmtId="0" fontId="41" fillId="5" borderId="15" xfId="0" applyFont="1" applyFill="1" applyBorder="1" applyAlignment="1">
      <alignment horizontal="left" vertical="center" wrapText="1" shrinkToFit="1"/>
    </xf>
    <xf numFmtId="0" fontId="41" fillId="5" borderId="11" xfId="0" applyFont="1" applyFill="1" applyBorder="1" applyAlignment="1">
      <alignment horizontal="left" vertical="center" wrapText="1" shrinkToFit="1"/>
    </xf>
    <xf numFmtId="0" fontId="25" fillId="4" borderId="11" xfId="0" applyFont="1" applyFill="1" applyBorder="1" applyAlignment="1">
      <alignment horizontal="right" vertical="center" wrapText="1" shrinkToFit="1"/>
    </xf>
    <xf numFmtId="0" fontId="25" fillId="4" borderId="12" xfId="0" applyFont="1" applyFill="1" applyBorder="1" applyAlignment="1">
      <alignment horizontal="right" vertical="center" wrapText="1" shrinkToFit="1"/>
    </xf>
    <xf numFmtId="0" fontId="25" fillId="4" borderId="15" xfId="0" applyFont="1" applyFill="1" applyBorder="1" applyAlignment="1">
      <alignment horizontal="left" vertical="center" wrapText="1" shrinkToFit="1"/>
    </xf>
    <xf numFmtId="0" fontId="25" fillId="4" borderId="11" xfId="0" applyFont="1" applyFill="1" applyBorder="1" applyAlignment="1">
      <alignment horizontal="left" vertical="center" wrapText="1" shrinkToFit="1"/>
    </xf>
    <xf numFmtId="0" fontId="25" fillId="4" borderId="5" xfId="0" applyFont="1" applyFill="1" applyBorder="1" applyAlignment="1">
      <alignment horizontal="left" vertical="center" wrapText="1" shrinkToFit="1"/>
    </xf>
    <xf numFmtId="0" fontId="25" fillId="4" borderId="6" xfId="0" applyFont="1" applyFill="1" applyBorder="1" applyAlignment="1">
      <alignment horizontal="left" vertical="center" wrapText="1" shrinkToFit="1"/>
    </xf>
    <xf numFmtId="0" fontId="25" fillId="4" borderId="5" xfId="0" applyFont="1" applyFill="1" applyBorder="1" applyAlignment="1">
      <alignment horizontal="right" vertical="center" wrapText="1" shrinkToFit="1"/>
    </xf>
    <xf numFmtId="0" fontId="25" fillId="4" borderId="6" xfId="0" applyFont="1" applyFill="1" applyBorder="1" applyAlignment="1">
      <alignment horizontal="right" vertical="center" wrapText="1" shrinkToFit="1"/>
    </xf>
    <xf numFmtId="0" fontId="25" fillId="3" borderId="11" xfId="0" applyFont="1" applyFill="1" applyBorder="1" applyAlignment="1">
      <alignment horizontal="right" vertical="center" wrapText="1" shrinkToFit="1"/>
    </xf>
    <xf numFmtId="0" fontId="25" fillId="3" borderId="12" xfId="0" applyFont="1" applyFill="1" applyBorder="1" applyAlignment="1">
      <alignment horizontal="right" vertical="center" wrapText="1" shrinkToFit="1"/>
    </xf>
    <xf numFmtId="0" fontId="25" fillId="3" borderId="15" xfId="0" applyFont="1" applyFill="1" applyBorder="1" applyAlignment="1">
      <alignment horizontal="left" vertical="center" wrapText="1" shrinkToFit="1"/>
    </xf>
    <xf numFmtId="0" fontId="25" fillId="3" borderId="11" xfId="0" applyFont="1" applyFill="1" applyBorder="1" applyAlignment="1">
      <alignment horizontal="left" vertical="center" wrapText="1" shrinkToFit="1"/>
    </xf>
    <xf numFmtId="0" fontId="25" fillId="3" borderId="5" xfId="0" applyFont="1" applyFill="1" applyBorder="1" applyAlignment="1">
      <alignment horizontal="left" vertical="center" wrapText="1" shrinkToFit="1"/>
    </xf>
    <xf numFmtId="0" fontId="25" fillId="3" borderId="6" xfId="0" applyFont="1" applyFill="1" applyBorder="1" applyAlignment="1">
      <alignment horizontal="left" vertical="center" wrapText="1" shrinkToFit="1"/>
    </xf>
    <xf numFmtId="0" fontId="25" fillId="3" borderId="5" xfId="0" applyFont="1" applyFill="1" applyBorder="1" applyAlignment="1">
      <alignment horizontal="right" vertical="center" wrapText="1" shrinkToFit="1"/>
    </xf>
    <xf numFmtId="0" fontId="25" fillId="3" borderId="6" xfId="0" applyFont="1" applyFill="1" applyBorder="1" applyAlignment="1">
      <alignment horizontal="right" vertical="center" wrapText="1" shrinkToFit="1"/>
    </xf>
    <xf numFmtId="0" fontId="14" fillId="6" borderId="0" xfId="0" applyFont="1" applyFill="1" applyAlignment="1">
      <alignment horizontal="center" vertical="center" readingOrder="2"/>
    </xf>
    <xf numFmtId="0" fontId="14" fillId="2" borderId="0" xfId="0" applyFont="1" applyFill="1" applyBorder="1" applyAlignment="1">
      <alignment horizontal="center" vertical="center"/>
    </xf>
    <xf numFmtId="0" fontId="41" fillId="5" borderId="10" xfId="0" applyFont="1" applyFill="1" applyBorder="1" applyAlignment="1">
      <alignment horizontal="center" vertical="center" wrapText="1"/>
    </xf>
    <xf numFmtId="0" fontId="41" fillId="5" borderId="9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 wrapText="1"/>
    </xf>
    <xf numFmtId="0" fontId="41" fillId="5" borderId="6" xfId="0" applyFont="1" applyFill="1" applyBorder="1" applyAlignment="1">
      <alignment horizontal="center" vertical="center" wrapText="1"/>
    </xf>
    <xf numFmtId="0" fontId="41" fillId="5" borderId="11" xfId="0" applyFont="1" applyFill="1" applyBorder="1" applyAlignment="1">
      <alignment horizontal="center" vertical="center"/>
    </xf>
    <xf numFmtId="0" fontId="41" fillId="5" borderId="12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 readingOrder="2"/>
    </xf>
    <xf numFmtId="0" fontId="9" fillId="2" borderId="0" xfId="0" applyFont="1" applyFill="1" applyBorder="1" applyAlignment="1">
      <alignment horizontal="center" vertical="center"/>
    </xf>
    <xf numFmtId="0" fontId="41" fillId="5" borderId="15" xfId="0" applyFont="1" applyFill="1" applyBorder="1" applyAlignment="1">
      <alignment horizontal="center" vertical="center"/>
    </xf>
    <xf numFmtId="0" fontId="34" fillId="5" borderId="5" xfId="0" applyFont="1" applyFill="1" applyBorder="1" applyAlignment="1">
      <alignment horizontal="left" vertical="center" wrapText="1" shrinkToFit="1"/>
    </xf>
    <xf numFmtId="0" fontId="34" fillId="5" borderId="6" xfId="0" applyFont="1" applyFill="1" applyBorder="1" applyAlignment="1">
      <alignment horizontal="left" vertical="center" wrapText="1" shrinkToFit="1"/>
    </xf>
    <xf numFmtId="0" fontId="34" fillId="5" borderId="5" xfId="0" applyFont="1" applyFill="1" applyBorder="1" applyAlignment="1">
      <alignment horizontal="right" vertical="center" wrapText="1" shrinkToFit="1"/>
    </xf>
    <xf numFmtId="0" fontId="34" fillId="5" borderId="6" xfId="0" applyFont="1" applyFill="1" applyBorder="1" applyAlignment="1">
      <alignment horizontal="right" vertical="center" wrapText="1" shrinkToFit="1"/>
    </xf>
    <xf numFmtId="0" fontId="14" fillId="4" borderId="5" xfId="0" applyFont="1" applyFill="1" applyBorder="1" applyAlignment="1">
      <alignment horizontal="left" vertical="center" wrapText="1" shrinkToFit="1"/>
    </xf>
    <xf numFmtId="0" fontId="14" fillId="4" borderId="6" xfId="0" applyFont="1" applyFill="1" applyBorder="1" applyAlignment="1">
      <alignment horizontal="left" vertical="center" wrapText="1" shrinkToFit="1"/>
    </xf>
    <xf numFmtId="0" fontId="14" fillId="4" borderId="5" xfId="0" applyFont="1" applyFill="1" applyBorder="1" applyAlignment="1">
      <alignment horizontal="right" vertical="center" wrapText="1" shrinkToFit="1"/>
    </xf>
    <xf numFmtId="0" fontId="14" fillId="4" borderId="6" xfId="0" applyFont="1" applyFill="1" applyBorder="1" applyAlignment="1">
      <alignment horizontal="right" vertical="center" wrapText="1" shrinkToFit="1"/>
    </xf>
    <xf numFmtId="0" fontId="34" fillId="5" borderId="11" xfId="0" applyFont="1" applyFill="1" applyBorder="1" applyAlignment="1">
      <alignment horizontal="right" vertical="center" wrapText="1" shrinkToFit="1"/>
    </xf>
    <xf numFmtId="0" fontId="34" fillId="5" borderId="12" xfId="0" applyFont="1" applyFill="1" applyBorder="1" applyAlignment="1">
      <alignment horizontal="right" vertical="center" wrapText="1" shrinkToFit="1"/>
    </xf>
    <xf numFmtId="0" fontId="34" fillId="5" borderId="15" xfId="0" applyFont="1" applyFill="1" applyBorder="1" applyAlignment="1">
      <alignment horizontal="left" vertical="center" wrapText="1" shrinkToFit="1"/>
    </xf>
    <xf numFmtId="0" fontId="34" fillId="5" borderId="11" xfId="0" applyFont="1" applyFill="1" applyBorder="1" applyAlignment="1">
      <alignment horizontal="left" vertical="center" wrapText="1" shrinkToFit="1"/>
    </xf>
    <xf numFmtId="0" fontId="14" fillId="4" borderId="11" xfId="0" applyFont="1" applyFill="1" applyBorder="1" applyAlignment="1">
      <alignment horizontal="right" vertical="center" wrapText="1" shrinkToFit="1"/>
    </xf>
    <xf numFmtId="0" fontId="14" fillId="4" borderId="12" xfId="0" applyFont="1" applyFill="1" applyBorder="1" applyAlignment="1">
      <alignment horizontal="right" vertical="center" wrapText="1" shrinkToFit="1"/>
    </xf>
    <xf numFmtId="0" fontId="14" fillId="4" borderId="15" xfId="0" applyFont="1" applyFill="1" applyBorder="1" applyAlignment="1">
      <alignment horizontal="left" vertical="center" wrapText="1" shrinkToFit="1"/>
    </xf>
    <xf numFmtId="0" fontId="14" fillId="4" borderId="11" xfId="0" applyFont="1" applyFill="1" applyBorder="1" applyAlignment="1">
      <alignment horizontal="left" vertical="center" wrapText="1" shrinkToFit="1"/>
    </xf>
    <xf numFmtId="0" fontId="14" fillId="3" borderId="5" xfId="0" applyFont="1" applyFill="1" applyBorder="1" applyAlignment="1">
      <alignment horizontal="left" vertical="center" wrapText="1" shrinkToFit="1"/>
    </xf>
    <xf numFmtId="0" fontId="14" fillId="3" borderId="6" xfId="0" applyFont="1" applyFill="1" applyBorder="1" applyAlignment="1">
      <alignment horizontal="left" vertical="center" wrapText="1" shrinkToFit="1"/>
    </xf>
    <xf numFmtId="0" fontId="14" fillId="3" borderId="5" xfId="0" applyFont="1" applyFill="1" applyBorder="1" applyAlignment="1">
      <alignment horizontal="right" vertical="center" wrapText="1" shrinkToFit="1"/>
    </xf>
    <xf numFmtId="0" fontId="14" fillId="3" borderId="6" xfId="0" applyFont="1" applyFill="1" applyBorder="1" applyAlignment="1">
      <alignment horizontal="right" vertical="center" wrapText="1" shrinkToFit="1"/>
    </xf>
    <xf numFmtId="0" fontId="14" fillId="3" borderId="11" xfId="0" applyFont="1" applyFill="1" applyBorder="1" applyAlignment="1">
      <alignment horizontal="right" vertical="center" wrapText="1" shrinkToFit="1"/>
    </xf>
    <xf numFmtId="0" fontId="14" fillId="3" borderId="12" xfId="0" applyFont="1" applyFill="1" applyBorder="1" applyAlignment="1">
      <alignment horizontal="right" vertical="center" wrapText="1" shrinkToFit="1"/>
    </xf>
    <xf numFmtId="0" fontId="14" fillId="3" borderId="15" xfId="0" applyFont="1" applyFill="1" applyBorder="1" applyAlignment="1">
      <alignment horizontal="left" vertical="center" wrapText="1" shrinkToFit="1"/>
    </xf>
    <xf numFmtId="0" fontId="14" fillId="3" borderId="11" xfId="0" applyFont="1" applyFill="1" applyBorder="1" applyAlignment="1">
      <alignment horizontal="left" vertical="center" wrapText="1" shrinkToFit="1"/>
    </xf>
    <xf numFmtId="0" fontId="33" fillId="5" borderId="10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0" fontId="33" fillId="5" borderId="5" xfId="0" applyFont="1" applyFill="1" applyBorder="1" applyAlignment="1">
      <alignment horizontal="center" vertical="center" wrapText="1"/>
    </xf>
    <xf numFmtId="0" fontId="33" fillId="5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0" fontId="34" fillId="5" borderId="9" xfId="0" applyFont="1" applyFill="1" applyBorder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4" fillId="5" borderId="6" xfId="0" applyFont="1" applyFill="1" applyBorder="1" applyAlignment="1">
      <alignment horizontal="center" vertical="center" wrapText="1"/>
    </xf>
    <xf numFmtId="0" fontId="33" fillId="5" borderId="5" xfId="0" applyFont="1" applyFill="1" applyBorder="1" applyAlignment="1">
      <alignment horizontal="left" vertical="center" wrapText="1" shrinkToFit="1"/>
    </xf>
    <xf numFmtId="0" fontId="33" fillId="5" borderId="6" xfId="0" applyFont="1" applyFill="1" applyBorder="1" applyAlignment="1">
      <alignment horizontal="left" vertical="center" wrapText="1" shrinkToFit="1"/>
    </xf>
    <xf numFmtId="0" fontId="33" fillId="5" borderId="5" xfId="0" applyFont="1" applyFill="1" applyBorder="1" applyAlignment="1">
      <alignment horizontal="right" vertical="center" wrapText="1" shrinkToFit="1"/>
    </xf>
    <xf numFmtId="0" fontId="33" fillId="5" borderId="6" xfId="0" applyFont="1" applyFill="1" applyBorder="1" applyAlignment="1">
      <alignment horizontal="right" vertical="center" wrapText="1" shrinkToFit="1"/>
    </xf>
    <xf numFmtId="0" fontId="9" fillId="4" borderId="10" xfId="0" applyFont="1" applyFill="1" applyBorder="1" applyAlignment="1">
      <alignment horizontal="left" vertical="center" wrapText="1" shrinkToFit="1"/>
    </xf>
    <xf numFmtId="0" fontId="9" fillId="4" borderId="9" xfId="0" applyFont="1" applyFill="1" applyBorder="1" applyAlignment="1">
      <alignment horizontal="left" vertical="center" wrapText="1" shrinkToFit="1"/>
    </xf>
    <xf numFmtId="0" fontId="9" fillId="4" borderId="10" xfId="0" applyFont="1" applyFill="1" applyBorder="1" applyAlignment="1">
      <alignment horizontal="right" vertical="center" wrapText="1" shrinkToFit="1"/>
    </xf>
    <xf numFmtId="0" fontId="9" fillId="4" borderId="9" xfId="0" applyFont="1" applyFill="1" applyBorder="1" applyAlignment="1">
      <alignment horizontal="right" vertical="center" wrapText="1" shrinkToFit="1"/>
    </xf>
    <xf numFmtId="0" fontId="9" fillId="4" borderId="5" xfId="0" applyFont="1" applyFill="1" applyBorder="1" applyAlignment="1">
      <alignment horizontal="left" vertical="center" wrapText="1" shrinkToFit="1"/>
    </xf>
    <xf numFmtId="0" fontId="9" fillId="4" borderId="6" xfId="0" applyFont="1" applyFill="1" applyBorder="1" applyAlignment="1">
      <alignment horizontal="left" vertical="center" wrapText="1" shrinkToFit="1"/>
    </xf>
    <xf numFmtId="0" fontId="9" fillId="4" borderId="5" xfId="0" applyFont="1" applyFill="1" applyBorder="1" applyAlignment="1">
      <alignment horizontal="right" vertical="center" wrapText="1" shrinkToFit="1"/>
    </xf>
    <xf numFmtId="0" fontId="9" fillId="4" borderId="6" xfId="0" applyFont="1" applyFill="1" applyBorder="1" applyAlignment="1">
      <alignment horizontal="right" vertical="center" wrapText="1" shrinkToFit="1"/>
    </xf>
    <xf numFmtId="0" fontId="33" fillId="5" borderId="10" xfId="0" applyFont="1" applyFill="1" applyBorder="1" applyAlignment="1">
      <alignment horizontal="left" vertical="center" wrapText="1" shrinkToFit="1"/>
    </xf>
    <xf numFmtId="0" fontId="33" fillId="5" borderId="9" xfId="0" applyFont="1" applyFill="1" applyBorder="1" applyAlignment="1">
      <alignment horizontal="left" vertical="center" wrapText="1" shrinkToFit="1"/>
    </xf>
    <xf numFmtId="0" fontId="33" fillId="5" borderId="10" xfId="0" applyFont="1" applyFill="1" applyBorder="1" applyAlignment="1">
      <alignment horizontal="right" vertical="center" wrapText="1" shrinkToFit="1"/>
    </xf>
    <xf numFmtId="0" fontId="33" fillId="5" borderId="9" xfId="0" applyFont="1" applyFill="1" applyBorder="1" applyAlignment="1">
      <alignment horizontal="right" vertical="center" wrapText="1" shrinkToFit="1"/>
    </xf>
    <xf numFmtId="0" fontId="33" fillId="5" borderId="11" xfId="0" applyFont="1" applyFill="1" applyBorder="1" applyAlignment="1">
      <alignment horizontal="right" vertical="center" wrapText="1" shrinkToFit="1"/>
    </xf>
    <xf numFmtId="0" fontId="33" fillId="5" borderId="12" xfId="0" applyFont="1" applyFill="1" applyBorder="1" applyAlignment="1">
      <alignment horizontal="right" vertical="center" wrapText="1" shrinkToFit="1"/>
    </xf>
    <xf numFmtId="0" fontId="33" fillId="5" borderId="15" xfId="0" applyFont="1" applyFill="1" applyBorder="1" applyAlignment="1">
      <alignment horizontal="left" vertical="center" wrapText="1" shrinkToFit="1"/>
    </xf>
    <xf numFmtId="0" fontId="33" fillId="5" borderId="11" xfId="0" applyFont="1" applyFill="1" applyBorder="1" applyAlignment="1">
      <alignment horizontal="left" vertical="center" wrapText="1" shrinkToFit="1"/>
    </xf>
    <xf numFmtId="0" fontId="9" fillId="3" borderId="10" xfId="0" applyFont="1" applyFill="1" applyBorder="1" applyAlignment="1">
      <alignment horizontal="left" vertical="center" wrapText="1" shrinkToFit="1"/>
    </xf>
    <xf numFmtId="0" fontId="9" fillId="3" borderId="9" xfId="0" applyFont="1" applyFill="1" applyBorder="1" applyAlignment="1">
      <alignment horizontal="left" vertical="center" wrapText="1" shrinkToFit="1"/>
    </xf>
    <xf numFmtId="0" fontId="9" fillId="3" borderId="10" xfId="0" applyFont="1" applyFill="1" applyBorder="1" applyAlignment="1">
      <alignment horizontal="right" vertical="center" wrapText="1" shrinkToFit="1"/>
    </xf>
    <xf numFmtId="0" fontId="9" fillId="3" borderId="9" xfId="0" applyFont="1" applyFill="1" applyBorder="1" applyAlignment="1">
      <alignment horizontal="right" vertical="center" wrapText="1" shrinkToFit="1"/>
    </xf>
    <xf numFmtId="0" fontId="9" fillId="3" borderId="5" xfId="0" applyFont="1" applyFill="1" applyBorder="1" applyAlignment="1">
      <alignment horizontal="left" vertical="center" wrapText="1" shrinkToFit="1"/>
    </xf>
    <xf numFmtId="0" fontId="9" fillId="3" borderId="6" xfId="0" applyFont="1" applyFill="1" applyBorder="1" applyAlignment="1">
      <alignment horizontal="left" vertical="center" wrapText="1" shrinkToFit="1"/>
    </xf>
    <xf numFmtId="0" fontId="9" fillId="3" borderId="5" xfId="0" applyFont="1" applyFill="1" applyBorder="1" applyAlignment="1">
      <alignment horizontal="right" vertical="center" wrapText="1" shrinkToFit="1"/>
    </xf>
    <xf numFmtId="0" fontId="9" fillId="3" borderId="6" xfId="0" applyFont="1" applyFill="1" applyBorder="1" applyAlignment="1">
      <alignment horizontal="right" vertical="center" wrapText="1" shrinkToFit="1"/>
    </xf>
    <xf numFmtId="0" fontId="9" fillId="3" borderId="8" xfId="0" applyFont="1" applyFill="1" applyBorder="1" applyAlignment="1">
      <alignment horizontal="left" vertical="center" wrapText="1" shrinkToFit="1"/>
    </xf>
    <xf numFmtId="0" fontId="9" fillId="3" borderId="3" xfId="0" applyFont="1" applyFill="1" applyBorder="1" applyAlignment="1">
      <alignment horizontal="left" vertical="center" wrapText="1" shrinkToFit="1"/>
    </xf>
    <xf numFmtId="0" fontId="9" fillId="3" borderId="8" xfId="0" applyFont="1" applyFill="1" applyBorder="1" applyAlignment="1">
      <alignment horizontal="right" vertical="center" wrapText="1" shrinkToFit="1"/>
    </xf>
    <xf numFmtId="0" fontId="9" fillId="3" borderId="3" xfId="0" applyFont="1" applyFill="1" applyBorder="1" applyAlignment="1">
      <alignment horizontal="right" vertical="center" wrapText="1" shrinkToFit="1"/>
    </xf>
    <xf numFmtId="0" fontId="9" fillId="4" borderId="11" xfId="0" applyFont="1" applyFill="1" applyBorder="1" applyAlignment="1">
      <alignment horizontal="right" vertical="center" wrapText="1" shrinkToFit="1"/>
    </xf>
    <xf numFmtId="0" fontId="9" fillId="4" borderId="12" xfId="0" applyFont="1" applyFill="1" applyBorder="1" applyAlignment="1">
      <alignment horizontal="right" vertical="center" wrapText="1" shrinkToFit="1"/>
    </xf>
    <xf numFmtId="0" fontId="9" fillId="4" borderId="15" xfId="0" applyFont="1" applyFill="1" applyBorder="1" applyAlignment="1">
      <alignment horizontal="left" vertical="center" wrapText="1" shrinkToFit="1"/>
    </xf>
    <xf numFmtId="0" fontId="9" fillId="4" borderId="11" xfId="0" applyFont="1" applyFill="1" applyBorder="1" applyAlignment="1">
      <alignment horizontal="left" vertical="center" wrapText="1" shrinkToFit="1"/>
    </xf>
    <xf numFmtId="0" fontId="9" fillId="3" borderId="11" xfId="0" applyFont="1" applyFill="1" applyBorder="1" applyAlignment="1">
      <alignment horizontal="right" vertical="center" wrapText="1" shrinkToFit="1"/>
    </xf>
    <xf numFmtId="0" fontId="9" fillId="3" borderId="12" xfId="0" applyFont="1" applyFill="1" applyBorder="1" applyAlignment="1">
      <alignment horizontal="right" vertical="center" wrapText="1" shrinkToFit="1"/>
    </xf>
    <xf numFmtId="0" fontId="9" fillId="3" borderId="15" xfId="0" applyFont="1" applyFill="1" applyBorder="1" applyAlignment="1">
      <alignment horizontal="left" vertical="center" wrapText="1" shrinkToFit="1"/>
    </xf>
    <xf numFmtId="0" fontId="9" fillId="3" borderId="11" xfId="0" applyFont="1" applyFill="1" applyBorder="1" applyAlignment="1">
      <alignment horizontal="left" vertical="center" wrapText="1" shrinkToFit="1"/>
    </xf>
    <xf numFmtId="0" fontId="9" fillId="4" borderId="8" xfId="0" applyFont="1" applyFill="1" applyBorder="1" applyAlignment="1">
      <alignment horizontal="left" vertical="center" wrapText="1" shrinkToFit="1"/>
    </xf>
    <xf numFmtId="0" fontId="9" fillId="4" borderId="3" xfId="0" applyFont="1" applyFill="1" applyBorder="1" applyAlignment="1">
      <alignment horizontal="left" vertical="center" wrapText="1" shrinkToFit="1"/>
    </xf>
    <xf numFmtId="0" fontId="9" fillId="4" borderId="8" xfId="0" applyFont="1" applyFill="1" applyBorder="1" applyAlignment="1">
      <alignment horizontal="right" vertical="center" wrapText="1" shrinkToFit="1"/>
    </xf>
    <xf numFmtId="0" fontId="9" fillId="4" borderId="3" xfId="0" applyFont="1" applyFill="1" applyBorder="1" applyAlignment="1">
      <alignment horizontal="right" vertical="center" wrapText="1" shrinkToFit="1"/>
    </xf>
    <xf numFmtId="0" fontId="33" fillId="5" borderId="8" xfId="0" applyFont="1" applyFill="1" applyBorder="1" applyAlignment="1">
      <alignment horizontal="center" vertical="center" wrapText="1"/>
    </xf>
    <xf numFmtId="0" fontId="33" fillId="5" borderId="3" xfId="0" applyFont="1" applyFill="1" applyBorder="1" applyAlignment="1">
      <alignment horizontal="center" vertical="center" wrapText="1"/>
    </xf>
    <xf numFmtId="0" fontId="33" fillId="5" borderId="10" xfId="0" applyFont="1" applyFill="1" applyBorder="1" applyAlignment="1">
      <alignment horizontal="center" vertical="center" wrapText="1" shrinkToFit="1"/>
    </xf>
    <xf numFmtId="0" fontId="33" fillId="5" borderId="9" xfId="0" applyFont="1" applyFill="1" applyBorder="1" applyAlignment="1">
      <alignment horizontal="center" vertical="center" wrapText="1" shrinkToFit="1"/>
    </xf>
    <xf numFmtId="0" fontId="33" fillId="5" borderId="5" xfId="0" applyFont="1" applyFill="1" applyBorder="1" applyAlignment="1">
      <alignment horizontal="center" vertical="center" wrapText="1" shrinkToFit="1"/>
    </xf>
    <xf numFmtId="0" fontId="33" fillId="5" borderId="6" xfId="0" applyFont="1" applyFill="1" applyBorder="1" applyAlignment="1">
      <alignment horizontal="center" vertical="center" wrapText="1" shrinkToFit="1"/>
    </xf>
    <xf numFmtId="0" fontId="9" fillId="3" borderId="5" xfId="0" applyFont="1" applyFill="1" applyBorder="1" applyAlignment="1">
      <alignment horizontal="center" vertical="center" wrapText="1" shrinkToFit="1"/>
    </xf>
    <xf numFmtId="0" fontId="9" fillId="3" borderId="6" xfId="0" applyFont="1" applyFill="1" applyBorder="1" applyAlignment="1">
      <alignment horizontal="center" vertical="center" wrapText="1" shrinkToFit="1"/>
    </xf>
    <xf numFmtId="0" fontId="9" fillId="4" borderId="5" xfId="0" applyFont="1" applyFill="1" applyBorder="1" applyAlignment="1">
      <alignment horizontal="center" vertical="center" wrapText="1" shrinkToFit="1"/>
    </xf>
    <xf numFmtId="0" fontId="9" fillId="4" borderId="6" xfId="0" applyFont="1" applyFill="1" applyBorder="1" applyAlignment="1">
      <alignment horizontal="center" vertical="center" wrapText="1" shrinkToFit="1"/>
    </xf>
    <xf numFmtId="0" fontId="9" fillId="4" borderId="10" xfId="0" applyFont="1" applyFill="1" applyBorder="1" applyAlignment="1">
      <alignment horizontal="center" vertical="center" wrapText="1" shrinkToFit="1"/>
    </xf>
    <xf numFmtId="0" fontId="9" fillId="4" borderId="9" xfId="0" applyFont="1" applyFill="1" applyBorder="1" applyAlignment="1">
      <alignment horizontal="center" vertical="center" wrapText="1" shrinkToFit="1"/>
    </xf>
    <xf numFmtId="0" fontId="9" fillId="3" borderId="10" xfId="0" applyFont="1" applyFill="1" applyBorder="1" applyAlignment="1">
      <alignment horizontal="center" vertical="center" wrapText="1" shrinkToFit="1"/>
    </xf>
    <xf numFmtId="0" fontId="9" fillId="3" borderId="9" xfId="0" applyFont="1" applyFill="1" applyBorder="1" applyAlignment="1">
      <alignment horizontal="center" vertical="center" wrapText="1" shrinkToFit="1"/>
    </xf>
    <xf numFmtId="0" fontId="13" fillId="2" borderId="0" xfId="0" applyFont="1" applyFill="1" applyAlignment="1">
      <alignment horizontal="right" vertical="center"/>
    </xf>
    <xf numFmtId="0" fontId="33" fillId="5" borderId="24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/>
    </xf>
    <xf numFmtId="0" fontId="34" fillId="5" borderId="22" xfId="0" applyFont="1" applyFill="1" applyBorder="1" applyAlignment="1">
      <alignment horizontal="center" vertical="center"/>
    </xf>
    <xf numFmtId="0" fontId="34" fillId="5" borderId="23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right" vertical="top"/>
    </xf>
    <xf numFmtId="0" fontId="14" fillId="3" borderId="5" xfId="0" applyFont="1" applyFill="1" applyBorder="1" applyAlignment="1">
      <alignment horizontal="center" vertical="center" wrapText="1" shrinkToFit="1"/>
    </xf>
    <xf numFmtId="0" fontId="14" fillId="3" borderId="6" xfId="0" applyFont="1" applyFill="1" applyBorder="1" applyAlignment="1">
      <alignment horizontal="center" vertical="center" wrapText="1" shrinkToFit="1"/>
    </xf>
    <xf numFmtId="0" fontId="14" fillId="4" borderId="10" xfId="0" applyFont="1" applyFill="1" applyBorder="1" applyAlignment="1">
      <alignment horizontal="center" vertical="center" wrapText="1" shrinkToFit="1"/>
    </xf>
    <xf numFmtId="0" fontId="14" fillId="4" borderId="9" xfId="0" applyFont="1" applyFill="1" applyBorder="1" applyAlignment="1">
      <alignment horizontal="center" vertical="center" wrapText="1" shrinkToFit="1"/>
    </xf>
    <xf numFmtId="0" fontId="14" fillId="4" borderId="5" xfId="0" applyFont="1" applyFill="1" applyBorder="1" applyAlignment="1">
      <alignment horizontal="center" vertical="center" wrapText="1" shrinkToFit="1"/>
    </xf>
    <xf numFmtId="0" fontId="14" fillId="4" borderId="6" xfId="0" applyFont="1" applyFill="1" applyBorder="1" applyAlignment="1">
      <alignment horizontal="center" vertical="center" wrapText="1" shrinkToFit="1"/>
    </xf>
    <xf numFmtId="0" fontId="14" fillId="4" borderId="8" xfId="0" applyFont="1" applyFill="1" applyBorder="1" applyAlignment="1">
      <alignment horizontal="center" vertical="center" wrapText="1" shrinkToFit="1"/>
    </xf>
    <xf numFmtId="0" fontId="14" fillId="4" borderId="3" xfId="0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 shrinkToFit="1"/>
    </xf>
    <xf numFmtId="0" fontId="9" fillId="3" borderId="3" xfId="0" applyFont="1" applyFill="1" applyBorder="1" applyAlignment="1">
      <alignment horizontal="center" vertical="center" wrapText="1" shrinkToFit="1"/>
    </xf>
    <xf numFmtId="0" fontId="14" fillId="3" borderId="8" xfId="0" applyFont="1" applyFill="1" applyBorder="1" applyAlignment="1">
      <alignment horizontal="center" vertical="center" wrapText="1" shrinkToFit="1"/>
    </xf>
    <xf numFmtId="0" fontId="14" fillId="3" borderId="3" xfId="0" applyFont="1" applyFill="1" applyBorder="1" applyAlignment="1">
      <alignment horizontal="center" vertical="center" wrapText="1" shrinkToFit="1"/>
    </xf>
    <xf numFmtId="0" fontId="14" fillId="3" borderId="10" xfId="0" applyFont="1" applyFill="1" applyBorder="1" applyAlignment="1">
      <alignment horizontal="center" vertical="center" wrapText="1" shrinkToFit="1"/>
    </xf>
    <xf numFmtId="0" fontId="14" fillId="3" borderId="9" xfId="0" applyFont="1" applyFill="1" applyBorder="1" applyAlignment="1">
      <alignment horizontal="center" vertical="center" wrapText="1" shrinkToFit="1"/>
    </xf>
    <xf numFmtId="0" fontId="34" fillId="5" borderId="5" xfId="0" applyFont="1" applyFill="1" applyBorder="1" applyAlignment="1">
      <alignment horizontal="center" vertical="center" wrapText="1" shrinkToFit="1"/>
    </xf>
    <xf numFmtId="0" fontId="34" fillId="5" borderId="6" xfId="0" applyFont="1" applyFill="1" applyBorder="1" applyAlignment="1">
      <alignment horizontal="center" vertical="center" wrapText="1" shrinkToFit="1"/>
    </xf>
    <xf numFmtId="49" fontId="14" fillId="2" borderId="0" xfId="0" applyNumberFormat="1" applyFont="1" applyFill="1" applyAlignment="1">
      <alignment horizontal="right" vertical="center" readingOrder="2"/>
    </xf>
    <xf numFmtId="49" fontId="14" fillId="2" borderId="0" xfId="0" applyNumberFormat="1" applyFont="1" applyFill="1" applyAlignment="1">
      <alignment horizontal="left" vertical="center" readingOrder="2"/>
    </xf>
    <xf numFmtId="0" fontId="34" fillId="5" borderId="10" xfId="0" applyFont="1" applyFill="1" applyBorder="1" applyAlignment="1">
      <alignment horizontal="center" vertical="center" wrapText="1" shrinkToFit="1"/>
    </xf>
    <xf numFmtId="0" fontId="34" fillId="5" borderId="9" xfId="0" applyFont="1" applyFill="1" applyBorder="1" applyAlignment="1">
      <alignment horizontal="center" vertical="center" wrapText="1" shrinkToFit="1"/>
    </xf>
    <xf numFmtId="0" fontId="34" fillId="5" borderId="10" xfId="0" applyFont="1" applyFill="1" applyBorder="1" applyAlignment="1">
      <alignment horizontal="right" vertical="center" wrapText="1" shrinkToFit="1"/>
    </xf>
    <xf numFmtId="0" fontId="34" fillId="5" borderId="9" xfId="0" applyFont="1" applyFill="1" applyBorder="1" applyAlignment="1">
      <alignment horizontal="right" vertical="center" wrapText="1" shrinkToFit="1"/>
    </xf>
    <xf numFmtId="0" fontId="34" fillId="5" borderId="8" xfId="0" applyFont="1" applyFill="1" applyBorder="1" applyAlignment="1">
      <alignment horizontal="left" vertical="center" wrapText="1" shrinkToFit="1"/>
    </xf>
    <xf numFmtId="0" fontId="34" fillId="5" borderId="3" xfId="0" applyFont="1" applyFill="1" applyBorder="1" applyAlignment="1">
      <alignment horizontal="left" vertical="center" wrapText="1" shrinkToFit="1"/>
    </xf>
    <xf numFmtId="0" fontId="34" fillId="5" borderId="8" xfId="0" applyFont="1" applyFill="1" applyBorder="1" applyAlignment="1">
      <alignment horizontal="right" vertical="center" wrapText="1" shrinkToFit="1"/>
    </xf>
    <xf numFmtId="0" fontId="34" fillId="5" borderId="3" xfId="0" applyFont="1" applyFill="1" applyBorder="1" applyAlignment="1">
      <alignment horizontal="right" vertical="center" wrapText="1" shrinkToFit="1"/>
    </xf>
    <xf numFmtId="0" fontId="0" fillId="0" borderId="0" xfId="0" applyAlignment="1">
      <alignment horizontal="center"/>
    </xf>
    <xf numFmtId="0" fontId="18" fillId="2" borderId="13" xfId="0" applyFont="1" applyFill="1" applyBorder="1" applyAlignment="1">
      <alignment horizontal="center" vertical="center" shrinkToFit="1"/>
    </xf>
    <xf numFmtId="0" fontId="18" fillId="2" borderId="0" xfId="0" applyFont="1" applyFill="1" applyAlignment="1">
      <alignment horizontal="center" vertical="center" shrinkToFit="1"/>
    </xf>
    <xf numFmtId="0" fontId="0" fillId="0" borderId="0" xfId="0" applyBorder="1" applyAlignment="1">
      <alignment horizontal="center"/>
    </xf>
    <xf numFmtId="0" fontId="34" fillId="5" borderId="8" xfId="0" applyFont="1" applyFill="1" applyBorder="1" applyAlignment="1">
      <alignment horizontal="center" vertical="center" wrapText="1"/>
    </xf>
    <xf numFmtId="0" fontId="34" fillId="5" borderId="3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center" vertical="center" wrapText="1" shrinkToFit="1"/>
    </xf>
    <xf numFmtId="0" fontId="14" fillId="4" borderId="12" xfId="0" applyFont="1" applyFill="1" applyBorder="1" applyAlignment="1">
      <alignment horizontal="left" vertical="center" wrapText="1" shrinkToFit="1"/>
    </xf>
    <xf numFmtId="0" fontId="24" fillId="2" borderId="0" xfId="0" applyFont="1" applyFill="1" applyAlignment="1">
      <alignment vertical="top"/>
    </xf>
    <xf numFmtId="0" fontId="13" fillId="2" borderId="0" xfId="0" applyFont="1" applyFill="1" applyAlignment="1">
      <alignment horizontal="right" vertical="top"/>
    </xf>
    <xf numFmtId="0" fontId="34" fillId="5" borderId="0" xfId="0" applyFont="1" applyFill="1" applyBorder="1" applyAlignment="1">
      <alignment horizontal="center" vertical="center" wrapText="1" shrinkToFit="1"/>
    </xf>
    <xf numFmtId="0" fontId="34" fillId="5" borderId="8" xfId="0" applyFont="1" applyFill="1" applyBorder="1" applyAlignment="1">
      <alignment horizontal="center" vertical="center" wrapText="1" shrinkToFit="1"/>
    </xf>
    <xf numFmtId="0" fontId="34" fillId="5" borderId="3" xfId="0" applyFont="1" applyFill="1" applyBorder="1" applyAlignment="1">
      <alignment horizontal="center" vertical="center" wrapText="1" shrinkToFit="1"/>
    </xf>
    <xf numFmtId="0" fontId="14" fillId="2" borderId="0" xfId="0" applyFont="1" applyFill="1" applyAlignment="1">
      <alignment horizontal="center" vertical="center" shrinkToFit="1"/>
    </xf>
    <xf numFmtId="0" fontId="34" fillId="5" borderId="15" xfId="0" applyFont="1" applyFill="1" applyBorder="1" applyAlignment="1">
      <alignment horizontal="right" vertical="center"/>
    </xf>
    <xf numFmtId="0" fontId="34" fillId="5" borderId="11" xfId="0" applyFont="1" applyFill="1" applyBorder="1" applyAlignment="1">
      <alignment horizontal="right" vertical="center"/>
    </xf>
    <xf numFmtId="0" fontId="34" fillId="5" borderId="12" xfId="0" applyFont="1" applyFill="1" applyBorder="1" applyAlignment="1">
      <alignment horizontal="right" vertical="center"/>
    </xf>
    <xf numFmtId="0" fontId="34" fillId="5" borderId="13" xfId="0" applyFont="1" applyFill="1" applyBorder="1" applyAlignment="1">
      <alignment horizontal="left" vertical="center" wrapText="1" shrinkToFit="1"/>
    </xf>
    <xf numFmtId="0" fontId="14" fillId="3" borderId="13" xfId="0" applyFont="1" applyFill="1" applyBorder="1" applyAlignment="1">
      <alignment horizontal="left" vertical="center" wrapText="1" shrinkToFit="1"/>
    </xf>
    <xf numFmtId="0" fontId="14" fillId="3" borderId="13" xfId="0" applyFont="1" applyFill="1" applyBorder="1" applyAlignment="1">
      <alignment horizontal="right" vertical="center" wrapText="1" shrinkToFit="1"/>
    </xf>
    <xf numFmtId="0" fontId="14" fillId="4" borderId="13" xfId="0" applyFont="1" applyFill="1" applyBorder="1" applyAlignment="1">
      <alignment horizontal="left" vertical="center" wrapText="1" shrinkToFit="1"/>
    </xf>
    <xf numFmtId="0" fontId="14" fillId="4" borderId="13" xfId="0" applyFont="1" applyFill="1" applyBorder="1" applyAlignment="1">
      <alignment horizontal="right" vertical="center" wrapText="1" shrinkToFit="1"/>
    </xf>
    <xf numFmtId="0" fontId="34" fillId="5" borderId="0" xfId="0" applyFont="1" applyFill="1" applyBorder="1" applyAlignment="1">
      <alignment horizontal="left" vertical="center" wrapText="1" shrinkToFi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 readingOrder="2"/>
    </xf>
    <xf numFmtId="0" fontId="34" fillId="5" borderId="7" xfId="0" applyFont="1" applyFill="1" applyBorder="1" applyAlignment="1">
      <alignment horizontal="center" vertical="center" wrapText="1" readingOrder="2"/>
    </xf>
    <xf numFmtId="16" fontId="34" fillId="5" borderId="4" xfId="0" applyNumberFormat="1" applyFont="1" applyFill="1" applyBorder="1" applyAlignment="1">
      <alignment horizontal="center" vertical="center" wrapText="1"/>
    </xf>
    <xf numFmtId="16" fontId="34" fillId="5" borderId="7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/>
    </xf>
    <xf numFmtId="0" fontId="34" fillId="5" borderId="27" xfId="0" applyFont="1" applyFill="1" applyBorder="1" applyAlignment="1">
      <alignment horizontal="center" vertical="center" wrapText="1"/>
    </xf>
    <xf numFmtId="0" fontId="34" fillId="5" borderId="28" xfId="0" applyFont="1" applyFill="1" applyBorder="1" applyAlignment="1">
      <alignment horizontal="center" vertical="center" wrapText="1"/>
    </xf>
    <xf numFmtId="0" fontId="34" fillId="5" borderId="29" xfId="0" applyFont="1" applyFill="1" applyBorder="1" applyAlignment="1">
      <alignment horizontal="center" vertical="center" wrapText="1"/>
    </xf>
    <xf numFmtId="0" fontId="34" fillId="5" borderId="30" xfId="0" applyFont="1" applyFill="1" applyBorder="1" applyAlignment="1">
      <alignment horizontal="center" vertical="center" wrapText="1"/>
    </xf>
    <xf numFmtId="0" fontId="34" fillId="5" borderId="31" xfId="0" applyFont="1" applyFill="1" applyBorder="1" applyAlignment="1">
      <alignment horizontal="center" vertical="center" wrapText="1"/>
    </xf>
    <xf numFmtId="0" fontId="34" fillId="5" borderId="32" xfId="0" applyFont="1" applyFill="1" applyBorder="1" applyAlignment="1">
      <alignment horizontal="center" vertical="center" wrapText="1"/>
    </xf>
    <xf numFmtId="0" fontId="34" fillId="5" borderId="25" xfId="0" applyFont="1" applyFill="1" applyBorder="1" applyAlignment="1">
      <alignment horizontal="center" vertical="center"/>
    </xf>
    <xf numFmtId="0" fontId="34" fillId="5" borderId="26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left" vertical="center" wrapText="1" shrinkToFit="1"/>
    </xf>
    <xf numFmtId="0" fontId="14" fillId="3" borderId="9" xfId="0" applyFont="1" applyFill="1" applyBorder="1" applyAlignment="1">
      <alignment horizontal="left" vertical="center" wrapText="1" shrinkToFit="1"/>
    </xf>
    <xf numFmtId="0" fontId="14" fillId="3" borderId="10" xfId="0" applyFont="1" applyFill="1" applyBorder="1" applyAlignment="1">
      <alignment horizontal="right" vertical="center" wrapText="1" shrinkToFit="1"/>
    </xf>
    <xf numFmtId="0" fontId="14" fillId="3" borderId="9" xfId="0" applyFont="1" applyFill="1" applyBorder="1" applyAlignment="1">
      <alignment horizontal="right" vertical="center" wrapText="1" shrinkToFit="1"/>
    </xf>
    <xf numFmtId="0" fontId="18" fillId="0" borderId="0" xfId="17" applyFont="1" applyAlignment="1">
      <alignment horizontal="center" vertical="center"/>
    </xf>
    <xf numFmtId="0" fontId="13" fillId="2" borderId="0" xfId="17" applyFont="1" applyFill="1" applyAlignment="1">
      <alignment horizontal="right" vertical="center"/>
    </xf>
    <xf numFmtId="0" fontId="13" fillId="2" borderId="0" xfId="17" applyFont="1" applyFill="1" applyAlignment="1">
      <alignment horizontal="left" vertical="center"/>
    </xf>
    <xf numFmtId="0" fontId="18" fillId="2" borderId="0" xfId="17" applyFont="1" applyFill="1" applyAlignment="1">
      <alignment horizontal="center" vertical="center"/>
    </xf>
    <xf numFmtId="0" fontId="3" fillId="0" borderId="0" xfId="17" applyFont="1" applyAlignment="1">
      <alignment horizontal="right" vertical="center"/>
    </xf>
    <xf numFmtId="0" fontId="3" fillId="0" borderId="0" xfId="17" applyFont="1" applyAlignment="1">
      <alignment horizontal="left" vertical="center"/>
    </xf>
    <xf numFmtId="0" fontId="33" fillId="5" borderId="14" xfId="17" applyFont="1" applyFill="1" applyBorder="1" applyAlignment="1">
      <alignment horizontal="center" vertical="center" wrapText="1"/>
    </xf>
    <xf numFmtId="0" fontId="33" fillId="5" borderId="17" xfId="17" applyFont="1" applyFill="1" applyBorder="1" applyAlignment="1">
      <alignment horizontal="center" vertical="center" wrapText="1"/>
    </xf>
    <xf numFmtId="0" fontId="33" fillId="5" borderId="15" xfId="17" applyFont="1" applyFill="1" applyBorder="1" applyAlignment="1">
      <alignment horizontal="center" vertical="center"/>
    </xf>
    <xf numFmtId="0" fontId="33" fillId="5" borderId="11" xfId="17" applyFont="1" applyFill="1" applyBorder="1" applyAlignment="1">
      <alignment horizontal="center" vertical="center"/>
    </xf>
    <xf numFmtId="0" fontId="33" fillId="5" borderId="12" xfId="17" applyFont="1" applyFill="1" applyBorder="1" applyAlignment="1">
      <alignment horizontal="center" vertical="center"/>
    </xf>
  </cellXfs>
  <cellStyles count="18">
    <cellStyle name="Comma 2" xfId="1"/>
    <cellStyle name="Hyperlink" xfId="2" builtinId="8"/>
    <cellStyle name="Hyperlink 2" xfId="3"/>
    <cellStyle name="Normal" xfId="0" builtinId="0"/>
    <cellStyle name="Normal 2" xfId="4"/>
    <cellStyle name="Normal 2 2" xfId="5"/>
    <cellStyle name="Normal 2 3" xfId="6"/>
    <cellStyle name="Normal 3" xfId="7"/>
    <cellStyle name="Percent" xfId="8" builtinId="5"/>
    <cellStyle name="Percent 2" xfId="9"/>
    <cellStyle name="Percent 2 2" xfId="10"/>
    <cellStyle name="Percent 3" xfId="11"/>
    <cellStyle name="Percent 3 2" xfId="12"/>
    <cellStyle name="Percent 3 3" xfId="13"/>
    <cellStyle name="Percent 4" xfId="14"/>
    <cellStyle name="Percent 4 2" xfId="15"/>
    <cellStyle name="Percent 5" xfId="16"/>
    <cellStyle name="عادي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19050</xdr:rowOff>
    </xdr:from>
    <xdr:to>
      <xdr:col>2</xdr:col>
      <xdr:colOff>5324475</xdr:colOff>
      <xdr:row>10</xdr:row>
      <xdr:rowOff>114300</xdr:rowOff>
    </xdr:to>
    <xdr:pic>
      <xdr:nvPicPr>
        <xdr:cNvPr id="72952" name="Picture 4">
          <a:extLst>
            <a:ext uri="{FF2B5EF4-FFF2-40B4-BE49-F238E27FC236}">
              <a16:creationId xmlns:a16="http://schemas.microsoft.com/office/drawing/2014/main" id="{31AF1635-5C0E-4577-8CE0-99C4B54AD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211500" y="180975"/>
          <a:ext cx="641985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">
    <tabColor theme="8" tint="0.79998168889431442"/>
    <pageSetUpPr fitToPage="1"/>
  </sheetPr>
  <dimension ref="A7:H49"/>
  <sheetViews>
    <sheetView showGridLines="0" rightToLeft="1" tabSelected="1" view="pageBreakPreview" topLeftCell="D18" zoomScaleNormal="100" zoomScaleSheetLayoutView="100" workbookViewId="0">
      <selection activeCell="J31" sqref="J31"/>
    </sheetView>
  </sheetViews>
  <sheetFormatPr defaultRowHeight="12.75"/>
  <cols>
    <col min="1" max="1" width="6.85546875" customWidth="1"/>
    <col min="2" max="2" width="11.7109375" style="56" customWidth="1"/>
    <col min="3" max="4" width="140.42578125" customWidth="1"/>
    <col min="5" max="5" width="18.85546875" style="56" customWidth="1"/>
    <col min="6" max="6" width="5" customWidth="1"/>
    <col min="7" max="8" width="15.28515625" customWidth="1"/>
  </cols>
  <sheetData>
    <row r="7" spans="1:8" ht="40.5">
      <c r="A7" s="232"/>
      <c r="B7" s="232"/>
      <c r="C7" s="232"/>
      <c r="D7" s="232"/>
    </row>
    <row r="14" spans="1:8" ht="40.5">
      <c r="C14" s="45" t="s">
        <v>329</v>
      </c>
      <c r="D14" s="44" t="s">
        <v>328</v>
      </c>
      <c r="E14" s="232"/>
      <c r="F14" s="232"/>
      <c r="G14" s="232"/>
      <c r="H14" s="232"/>
    </row>
    <row r="16" spans="1:8" ht="92.25">
      <c r="B16" s="57" t="s">
        <v>224</v>
      </c>
      <c r="C16" s="35" t="s">
        <v>223</v>
      </c>
      <c r="D16" s="35" t="s">
        <v>222</v>
      </c>
      <c r="E16" s="57" t="s">
        <v>221</v>
      </c>
    </row>
    <row r="17" spans="2:5" ht="150.6" customHeight="1">
      <c r="B17" s="104">
        <v>1</v>
      </c>
      <c r="C17" s="101" t="s">
        <v>154</v>
      </c>
      <c r="D17" s="101" t="s">
        <v>173</v>
      </c>
      <c r="E17" s="105">
        <v>1</v>
      </c>
    </row>
    <row r="18" spans="2:5" ht="150.6" customHeight="1">
      <c r="B18" s="106">
        <v>2</v>
      </c>
      <c r="C18" s="102" t="s">
        <v>233</v>
      </c>
      <c r="D18" s="103" t="s">
        <v>174</v>
      </c>
      <c r="E18" s="107">
        <v>2</v>
      </c>
    </row>
    <row r="19" spans="2:5" ht="150.6" customHeight="1">
      <c r="B19" s="104">
        <v>3</v>
      </c>
      <c r="C19" s="101" t="s">
        <v>234</v>
      </c>
      <c r="D19" s="101" t="s">
        <v>235</v>
      </c>
      <c r="E19" s="105">
        <v>3</v>
      </c>
    </row>
    <row r="20" spans="2:5" ht="150.6" customHeight="1">
      <c r="B20" s="106">
        <v>4</v>
      </c>
      <c r="C20" s="102" t="s">
        <v>220</v>
      </c>
      <c r="D20" s="103" t="s">
        <v>122</v>
      </c>
      <c r="E20" s="107">
        <v>4</v>
      </c>
    </row>
    <row r="21" spans="2:5" ht="150.6" customHeight="1">
      <c r="B21" s="104">
        <v>5</v>
      </c>
      <c r="C21" s="101" t="s">
        <v>236</v>
      </c>
      <c r="D21" s="101" t="s">
        <v>123</v>
      </c>
      <c r="E21" s="105">
        <v>5</v>
      </c>
    </row>
    <row r="22" spans="2:5" ht="150.6" customHeight="1">
      <c r="B22" s="106" t="s">
        <v>226</v>
      </c>
      <c r="C22" s="102" t="s">
        <v>407</v>
      </c>
      <c r="D22" s="103" t="s">
        <v>346</v>
      </c>
      <c r="E22" s="107" t="s">
        <v>225</v>
      </c>
    </row>
    <row r="23" spans="2:5" ht="150.6" customHeight="1">
      <c r="B23" s="104">
        <v>6</v>
      </c>
      <c r="C23" s="101" t="s">
        <v>394</v>
      </c>
      <c r="D23" s="101" t="s">
        <v>259</v>
      </c>
      <c r="E23" s="105">
        <v>6</v>
      </c>
    </row>
    <row r="24" spans="2:5" ht="150.6" customHeight="1">
      <c r="B24" s="106">
        <v>7</v>
      </c>
      <c r="C24" s="102" t="s">
        <v>256</v>
      </c>
      <c r="D24" s="103" t="s">
        <v>257</v>
      </c>
      <c r="E24" s="107">
        <v>7</v>
      </c>
    </row>
    <row r="25" spans="2:5" ht="150.6" customHeight="1">
      <c r="B25" s="104">
        <v>8</v>
      </c>
      <c r="C25" s="101" t="s">
        <v>260</v>
      </c>
      <c r="D25" s="101" t="s">
        <v>261</v>
      </c>
      <c r="E25" s="105">
        <v>8</v>
      </c>
    </row>
    <row r="26" spans="2:5" ht="150.6" customHeight="1">
      <c r="B26" s="106">
        <v>9</v>
      </c>
      <c r="C26" s="102" t="s">
        <v>251</v>
      </c>
      <c r="D26" s="103" t="s">
        <v>252</v>
      </c>
      <c r="E26" s="107">
        <v>9</v>
      </c>
    </row>
    <row r="27" spans="2:5" ht="150.6" customHeight="1">
      <c r="B27" s="104">
        <v>10</v>
      </c>
      <c r="C27" s="101" t="s">
        <v>263</v>
      </c>
      <c r="D27" s="101" t="s">
        <v>262</v>
      </c>
      <c r="E27" s="105">
        <v>10</v>
      </c>
    </row>
    <row r="28" spans="2:5" ht="150.6" customHeight="1">
      <c r="B28" s="106">
        <v>11</v>
      </c>
      <c r="C28" s="102" t="s">
        <v>265</v>
      </c>
      <c r="D28" s="103" t="s">
        <v>266</v>
      </c>
      <c r="E28" s="107">
        <v>11</v>
      </c>
    </row>
    <row r="29" spans="2:5" ht="150.6" customHeight="1">
      <c r="B29" s="104">
        <v>12</v>
      </c>
      <c r="C29" s="101" t="s">
        <v>271</v>
      </c>
      <c r="D29" s="101" t="s">
        <v>272</v>
      </c>
      <c r="E29" s="105">
        <v>12</v>
      </c>
    </row>
    <row r="30" spans="2:5" ht="150.6" customHeight="1">
      <c r="B30" s="106">
        <v>13</v>
      </c>
      <c r="C30" s="102" t="s">
        <v>269</v>
      </c>
      <c r="D30" s="103" t="s">
        <v>270</v>
      </c>
      <c r="E30" s="107">
        <v>13</v>
      </c>
    </row>
    <row r="31" spans="2:5" ht="150.6" customHeight="1">
      <c r="B31" s="104">
        <v>14</v>
      </c>
      <c r="C31" s="101" t="s">
        <v>273</v>
      </c>
      <c r="D31" s="101" t="s">
        <v>274</v>
      </c>
      <c r="E31" s="105">
        <v>14</v>
      </c>
    </row>
    <row r="32" spans="2:5" ht="150.6" customHeight="1">
      <c r="B32" s="106">
        <v>15</v>
      </c>
      <c r="C32" s="102" t="s">
        <v>275</v>
      </c>
      <c r="D32" s="103" t="s">
        <v>259</v>
      </c>
      <c r="E32" s="107">
        <v>15</v>
      </c>
    </row>
    <row r="33" spans="2:5" ht="150.6" customHeight="1">
      <c r="B33" s="104">
        <v>16</v>
      </c>
      <c r="C33" s="101" t="s">
        <v>276</v>
      </c>
      <c r="D33" s="101" t="s">
        <v>277</v>
      </c>
      <c r="E33" s="105">
        <v>16</v>
      </c>
    </row>
    <row r="34" spans="2:5" ht="150.6" customHeight="1">
      <c r="B34" s="106">
        <v>17</v>
      </c>
      <c r="C34" s="102" t="s">
        <v>278</v>
      </c>
      <c r="D34" s="103" t="s">
        <v>279</v>
      </c>
      <c r="E34" s="107">
        <v>17</v>
      </c>
    </row>
    <row r="35" spans="2:5" ht="150.6" customHeight="1">
      <c r="B35" s="104">
        <v>18</v>
      </c>
      <c r="C35" s="101" t="s">
        <v>280</v>
      </c>
      <c r="D35" s="101" t="s">
        <v>281</v>
      </c>
      <c r="E35" s="105">
        <v>18</v>
      </c>
    </row>
    <row r="36" spans="2:5" ht="150.6" customHeight="1">
      <c r="B36" s="106">
        <v>19</v>
      </c>
      <c r="C36" s="102" t="s">
        <v>283</v>
      </c>
      <c r="D36" s="103" t="s">
        <v>282</v>
      </c>
      <c r="E36" s="107">
        <v>19</v>
      </c>
    </row>
    <row r="37" spans="2:5" ht="150.6" customHeight="1">
      <c r="B37" s="104">
        <v>20</v>
      </c>
      <c r="C37" s="101" t="s">
        <v>285</v>
      </c>
      <c r="D37" s="101" t="s">
        <v>266</v>
      </c>
      <c r="E37" s="105">
        <v>20</v>
      </c>
    </row>
    <row r="38" spans="2:5" ht="150.6" customHeight="1">
      <c r="B38" s="106">
        <v>21</v>
      </c>
      <c r="C38" s="102" t="s">
        <v>337</v>
      </c>
      <c r="D38" s="103" t="s">
        <v>272</v>
      </c>
      <c r="E38" s="107">
        <v>21</v>
      </c>
    </row>
    <row r="39" spans="2:5" ht="150.6" customHeight="1">
      <c r="B39" s="104">
        <v>22</v>
      </c>
      <c r="C39" s="101" t="s">
        <v>288</v>
      </c>
      <c r="D39" s="101" t="s">
        <v>289</v>
      </c>
      <c r="E39" s="105">
        <v>22</v>
      </c>
    </row>
    <row r="40" spans="2:5" ht="150.6" customHeight="1">
      <c r="B40" s="106">
        <v>23</v>
      </c>
      <c r="C40" s="102" t="s">
        <v>290</v>
      </c>
      <c r="D40" s="103" t="s">
        <v>291</v>
      </c>
      <c r="E40" s="107">
        <v>23</v>
      </c>
    </row>
    <row r="41" spans="2:5" ht="150.6" customHeight="1">
      <c r="B41" s="104">
        <v>24</v>
      </c>
      <c r="C41" s="101" t="s">
        <v>293</v>
      </c>
      <c r="D41" s="101" t="s">
        <v>294</v>
      </c>
      <c r="E41" s="105">
        <v>24</v>
      </c>
    </row>
    <row r="42" spans="2:5" ht="150.6" customHeight="1">
      <c r="B42" s="106">
        <v>25</v>
      </c>
      <c r="C42" s="102" t="s">
        <v>296</v>
      </c>
      <c r="D42" s="103" t="s">
        <v>297</v>
      </c>
      <c r="E42" s="107">
        <v>25</v>
      </c>
    </row>
    <row r="43" spans="2:5" ht="150.6" customHeight="1">
      <c r="B43" s="105" t="s">
        <v>405</v>
      </c>
      <c r="C43" s="101" t="s">
        <v>299</v>
      </c>
      <c r="D43" s="101" t="s">
        <v>300</v>
      </c>
      <c r="E43" s="105">
        <v>26</v>
      </c>
    </row>
    <row r="44" spans="2:5" ht="150.6" customHeight="1">
      <c r="B44" s="107" t="s">
        <v>338</v>
      </c>
      <c r="C44" s="102" t="s">
        <v>302</v>
      </c>
      <c r="D44" s="103" t="s">
        <v>301</v>
      </c>
      <c r="E44" s="107" t="s">
        <v>338</v>
      </c>
    </row>
    <row r="45" spans="2:5" ht="150.6" customHeight="1">
      <c r="B45" s="105" t="s">
        <v>339</v>
      </c>
      <c r="C45" s="101" t="s">
        <v>306</v>
      </c>
      <c r="D45" s="101" t="s">
        <v>305</v>
      </c>
      <c r="E45" s="105" t="s">
        <v>339</v>
      </c>
    </row>
    <row r="46" spans="2:5" ht="150.6" customHeight="1">
      <c r="B46" s="107" t="s">
        <v>340</v>
      </c>
      <c r="C46" s="102" t="s">
        <v>309</v>
      </c>
      <c r="D46" s="103" t="s">
        <v>308</v>
      </c>
      <c r="E46" s="107" t="s">
        <v>340</v>
      </c>
    </row>
    <row r="47" spans="2:5" ht="150.6" customHeight="1">
      <c r="B47" s="108" t="s">
        <v>341</v>
      </c>
      <c r="C47" s="101" t="s">
        <v>311</v>
      </c>
      <c r="D47" s="101" t="s">
        <v>312</v>
      </c>
      <c r="E47" s="105" t="s">
        <v>341</v>
      </c>
    </row>
    <row r="48" spans="2:5" ht="150.6" customHeight="1">
      <c r="B48" s="107" t="s">
        <v>342</v>
      </c>
      <c r="C48" s="102" t="s">
        <v>313</v>
      </c>
      <c r="D48" s="103" t="s">
        <v>314</v>
      </c>
      <c r="E48" s="107" t="s">
        <v>342</v>
      </c>
    </row>
    <row r="49" spans="2:5" ht="150.6" customHeight="1">
      <c r="B49" s="108" t="s">
        <v>343</v>
      </c>
      <c r="C49" s="101" t="s">
        <v>322</v>
      </c>
      <c r="D49" s="101" t="s">
        <v>323</v>
      </c>
      <c r="E49" s="105" t="s">
        <v>343</v>
      </c>
    </row>
  </sheetData>
  <mergeCells count="2">
    <mergeCell ref="A7:D7"/>
    <mergeCell ref="E14:H14"/>
  </mergeCells>
  <hyperlinks>
    <hyperlink ref="C17" location="'1'!A1" display="Housing Units ( Occupied With Saudi Households ) by Type of Housing Unit"/>
    <hyperlink ref="C18" location="'2'!A1" display="Housing Units ( Occupied With Saudi Households ) by approximate age of housing "/>
    <hyperlink ref="C19" location="'3'!A1" display="Housing Units ( Occupied With Saudi Households ) by Type of Housing Unit and Floor Material"/>
    <hyperlink ref="C20" location="'4'!A1" display="Housing Units ( Occupied With Saudi Households ) by Type of Housing Unit and Construction Material"/>
    <hyperlink ref="C21" location="'5'!A1" display="Housing Units ( Occupied With Saudi Households ) by Type of Housing Unit and Tenure of Housing Unit"/>
    <hyperlink ref="D17" location="'1'!A1" display="Housing Units ( Occupied With Saudi Households ) by Type of Housing Unit"/>
    <hyperlink ref="D18" location="'2'!A1" display="Housing Units ( Occupied With Saudi Households ) by approximate age of housing "/>
    <hyperlink ref="D19" location="'3'!A1" display="Housing Units ( Occupied With Saudi Households ) by Type of Housing Unit and Floor Material"/>
    <hyperlink ref="D20" location="'4'!A1" display="Housing Units ( Occupied With Saudi Households ) by Type of Housing Unit and Construction Material"/>
    <hyperlink ref="D21" location="'5'!A1" display="Housing Units ( Occupied With Saudi Households ) by Type of Housing Unit and Tenure of Housing Unit"/>
    <hyperlink ref="E48" location="'32'!Print_Area" display="'32'!Print_Area"/>
  </hyperlinks>
  <pageMargins left="0.7" right="0.7" top="0.75" bottom="0.75" header="0.3" footer="0.3"/>
  <pageSetup paperSize="9" scale="41" fitToHeight="0" orientation="landscape" horizontalDpi="4294967293" verticalDpi="4294967293" r:id="rId1"/>
  <ignoredErrors>
    <ignoredError sqref="E45 E44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8">
    <tabColor theme="8" tint="0.79998168889431442"/>
    <pageSetUpPr fitToPage="1"/>
  </sheetPr>
  <dimension ref="B2:I30"/>
  <sheetViews>
    <sheetView showGridLines="0" rightToLeft="1" view="pageBreakPreview" zoomScale="87" zoomScaleNormal="100" zoomScaleSheetLayoutView="87" workbookViewId="0">
      <selection activeCell="I12" sqref="B2:I12"/>
    </sheetView>
  </sheetViews>
  <sheetFormatPr defaultRowHeight="12.75"/>
  <cols>
    <col min="2" max="2" width="26.140625" customWidth="1"/>
    <col min="3" max="8" width="21.85546875" customWidth="1"/>
    <col min="9" max="9" width="18.5703125" bestFit="1" customWidth="1"/>
  </cols>
  <sheetData>
    <row r="2" spans="2:9" ht="19.5">
      <c r="B2" s="16" t="s">
        <v>194</v>
      </c>
      <c r="I2" s="14" t="s">
        <v>254</v>
      </c>
    </row>
    <row r="3" spans="2:9" ht="25.5">
      <c r="B3" s="301" t="s">
        <v>260</v>
      </c>
      <c r="C3" s="301"/>
      <c r="D3" s="301"/>
      <c r="E3" s="301"/>
      <c r="F3" s="301"/>
      <c r="G3" s="301"/>
      <c r="H3" s="301"/>
      <c r="I3" s="301"/>
    </row>
    <row r="4" spans="2:9" ht="25.5">
      <c r="B4" s="301" t="s">
        <v>261</v>
      </c>
      <c r="C4" s="301"/>
      <c r="D4" s="301"/>
      <c r="E4" s="301"/>
      <c r="F4" s="301"/>
      <c r="G4" s="301"/>
      <c r="H4" s="301"/>
      <c r="I4" s="301"/>
    </row>
    <row r="5" spans="2:9" ht="20.25">
      <c r="B5" s="249" t="s">
        <v>130</v>
      </c>
      <c r="C5" s="252" t="s">
        <v>125</v>
      </c>
      <c r="D5" s="253"/>
      <c r="E5" s="253"/>
      <c r="F5" s="253"/>
      <c r="G5" s="253"/>
      <c r="H5" s="254"/>
      <c r="I5" s="249" t="s">
        <v>72</v>
      </c>
    </row>
    <row r="6" spans="2:9" ht="20.25">
      <c r="B6" s="250"/>
      <c r="C6" s="97" t="s">
        <v>65</v>
      </c>
      <c r="D6" s="111" t="s">
        <v>64</v>
      </c>
      <c r="E6" s="112" t="s">
        <v>97</v>
      </c>
      <c r="F6" s="111" t="s">
        <v>82</v>
      </c>
      <c r="G6" s="97" t="s">
        <v>63</v>
      </c>
      <c r="H6" s="111" t="s">
        <v>35</v>
      </c>
      <c r="I6" s="250"/>
    </row>
    <row r="7" spans="2:9" ht="40.5">
      <c r="B7" s="251"/>
      <c r="C7" s="113" t="s">
        <v>68</v>
      </c>
      <c r="D7" s="114" t="s">
        <v>67</v>
      </c>
      <c r="E7" s="115" t="s">
        <v>175</v>
      </c>
      <c r="F7" s="114" t="s">
        <v>119</v>
      </c>
      <c r="G7" s="113" t="s">
        <v>66</v>
      </c>
      <c r="H7" s="114" t="s">
        <v>34</v>
      </c>
      <c r="I7" s="251"/>
    </row>
    <row r="8" spans="2:9" ht="75" customHeight="1">
      <c r="B8" s="6" t="s">
        <v>135</v>
      </c>
      <c r="C8" s="6">
        <v>458961</v>
      </c>
      <c r="D8" s="6">
        <v>893820</v>
      </c>
      <c r="E8" s="6">
        <v>241750</v>
      </c>
      <c r="F8" s="6">
        <v>18197</v>
      </c>
      <c r="G8" s="6">
        <v>1332660</v>
      </c>
      <c r="H8" s="95">
        <f>SUM(C8:G8)</f>
        <v>2945388</v>
      </c>
      <c r="I8" s="6" t="s">
        <v>70</v>
      </c>
    </row>
    <row r="9" spans="2:9" ht="75" customHeight="1">
      <c r="B9" s="7" t="s">
        <v>85</v>
      </c>
      <c r="C9" s="7">
        <v>52723</v>
      </c>
      <c r="D9" s="7">
        <v>11223</v>
      </c>
      <c r="E9" s="7">
        <v>1571</v>
      </c>
      <c r="F9" s="7">
        <v>422</v>
      </c>
      <c r="G9" s="7">
        <v>6966</v>
      </c>
      <c r="H9" s="7">
        <f>SUM(C9:G9)</f>
        <v>72905</v>
      </c>
      <c r="I9" s="7" t="s">
        <v>140</v>
      </c>
    </row>
    <row r="10" spans="2:9" ht="75" customHeight="1">
      <c r="B10" s="6" t="s">
        <v>86</v>
      </c>
      <c r="C10" s="6">
        <v>153307</v>
      </c>
      <c r="D10" s="6">
        <v>190194</v>
      </c>
      <c r="E10" s="6">
        <v>40767</v>
      </c>
      <c r="F10" s="6">
        <v>8584</v>
      </c>
      <c r="G10" s="6">
        <v>270782</v>
      </c>
      <c r="H10" s="95">
        <f>SUM(C10:G10)</f>
        <v>663634</v>
      </c>
      <c r="I10" s="6" t="s">
        <v>71</v>
      </c>
    </row>
    <row r="11" spans="2:9" ht="75" customHeight="1">
      <c r="B11" s="8" t="s">
        <v>35</v>
      </c>
      <c r="C11" s="8">
        <f t="shared" ref="C11:H11" si="0">SUM(C8:C10)</f>
        <v>664991</v>
      </c>
      <c r="D11" s="8">
        <f t="shared" si="0"/>
        <v>1095237</v>
      </c>
      <c r="E11" s="8">
        <f t="shared" si="0"/>
        <v>284088</v>
      </c>
      <c r="F11" s="8">
        <f t="shared" si="0"/>
        <v>27203</v>
      </c>
      <c r="G11" s="8">
        <f t="shared" si="0"/>
        <v>1610408</v>
      </c>
      <c r="H11" s="8">
        <f t="shared" si="0"/>
        <v>3681927</v>
      </c>
      <c r="I11" s="8" t="s">
        <v>34</v>
      </c>
    </row>
    <row r="12" spans="2:9" ht="18">
      <c r="B12" s="255" t="s">
        <v>332</v>
      </c>
      <c r="C12" s="255"/>
      <c r="D12" s="255"/>
      <c r="E12" s="255"/>
      <c r="F12" s="55"/>
      <c r="H12" s="110"/>
      <c r="I12" s="110" t="s">
        <v>333</v>
      </c>
    </row>
    <row r="30" spans="9:9" ht="19.5">
      <c r="I30" s="16"/>
    </row>
  </sheetData>
  <mergeCells count="6">
    <mergeCell ref="B3:I3"/>
    <mergeCell ref="B4:I4"/>
    <mergeCell ref="B5:B7"/>
    <mergeCell ref="C5:H5"/>
    <mergeCell ref="I5:I7"/>
    <mergeCell ref="B12:E12"/>
  </mergeCells>
  <pageMargins left="0.7" right="0.7" top="0.75" bottom="0.75" header="0.3" footer="0.3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0">
    <tabColor theme="8" tint="0.79998168889431442"/>
    <pageSetUpPr fitToPage="1"/>
  </sheetPr>
  <dimension ref="B2:I11"/>
  <sheetViews>
    <sheetView showGridLines="0" rightToLeft="1" view="pageBreakPreview" zoomScale="87" zoomScaleNormal="100" zoomScaleSheetLayoutView="87" workbookViewId="0">
      <selection activeCell="I2" sqref="B2:I11"/>
    </sheetView>
  </sheetViews>
  <sheetFormatPr defaultColWidth="24.5703125" defaultRowHeight="12.75"/>
  <cols>
    <col min="1" max="1" width="20.85546875" customWidth="1"/>
    <col min="2" max="2" width="15.42578125" customWidth="1"/>
    <col min="3" max="8" width="21.85546875" customWidth="1"/>
    <col min="9" max="9" width="24.85546875" customWidth="1"/>
  </cols>
  <sheetData>
    <row r="2" spans="2:9" ht="19.5">
      <c r="B2" s="16" t="s">
        <v>192</v>
      </c>
      <c r="I2" s="14" t="s">
        <v>253</v>
      </c>
    </row>
    <row r="3" spans="2:9" ht="25.5">
      <c r="B3" s="301" t="s">
        <v>251</v>
      </c>
      <c r="C3" s="301"/>
      <c r="D3" s="301"/>
      <c r="E3" s="301"/>
      <c r="F3" s="301"/>
      <c r="G3" s="301"/>
      <c r="H3" s="301"/>
      <c r="I3" s="301"/>
    </row>
    <row r="4" spans="2:9" ht="25.5">
      <c r="B4" s="301" t="s">
        <v>252</v>
      </c>
      <c r="C4" s="301"/>
      <c r="D4" s="301"/>
      <c r="E4" s="301"/>
      <c r="F4" s="301"/>
      <c r="G4" s="301"/>
      <c r="H4" s="301"/>
      <c r="I4" s="301"/>
    </row>
    <row r="5" spans="2:9" ht="20.25">
      <c r="B5" s="249" t="s">
        <v>78</v>
      </c>
      <c r="C5" s="302" t="s">
        <v>126</v>
      </c>
      <c r="D5" s="303"/>
      <c r="E5" s="303"/>
      <c r="F5" s="303"/>
      <c r="G5" s="303"/>
      <c r="H5" s="304"/>
      <c r="I5" s="249" t="s">
        <v>79</v>
      </c>
    </row>
    <row r="6" spans="2:9" ht="20.25">
      <c r="B6" s="250"/>
      <c r="C6" s="97" t="s">
        <v>65</v>
      </c>
      <c r="D6" s="111" t="s">
        <v>64</v>
      </c>
      <c r="E6" s="112" t="s">
        <v>97</v>
      </c>
      <c r="F6" s="97" t="s">
        <v>82</v>
      </c>
      <c r="G6" s="111" t="s">
        <v>63</v>
      </c>
      <c r="H6" s="112" t="s">
        <v>35</v>
      </c>
      <c r="I6" s="250"/>
    </row>
    <row r="7" spans="2:9" ht="40.5">
      <c r="B7" s="251"/>
      <c r="C7" s="113" t="s">
        <v>68</v>
      </c>
      <c r="D7" s="114" t="s">
        <v>67</v>
      </c>
      <c r="E7" s="115" t="s">
        <v>175</v>
      </c>
      <c r="F7" s="113" t="s">
        <v>119</v>
      </c>
      <c r="G7" s="114" t="s">
        <v>66</v>
      </c>
      <c r="H7" s="115" t="s">
        <v>34</v>
      </c>
      <c r="I7" s="251"/>
    </row>
    <row r="8" spans="2:9" ht="75" customHeight="1">
      <c r="B8" s="6" t="s">
        <v>44</v>
      </c>
      <c r="C8" s="6">
        <v>664991</v>
      </c>
      <c r="D8" s="6">
        <v>1092812</v>
      </c>
      <c r="E8" s="6">
        <v>283902</v>
      </c>
      <c r="F8" s="95">
        <v>27203</v>
      </c>
      <c r="G8" s="95">
        <v>1608916</v>
      </c>
      <c r="H8" s="95">
        <f>SUM(C8:G8)</f>
        <v>3677824</v>
      </c>
      <c r="I8" s="6" t="s">
        <v>45</v>
      </c>
    </row>
    <row r="9" spans="2:9" ht="75" customHeight="1">
      <c r="B9" s="7" t="s">
        <v>38</v>
      </c>
      <c r="C9" s="7">
        <v>0</v>
      </c>
      <c r="D9" s="7">
        <v>2425</v>
      </c>
      <c r="E9" s="7">
        <v>186</v>
      </c>
      <c r="F9" s="7">
        <v>0</v>
      </c>
      <c r="G9" s="7">
        <v>1492</v>
      </c>
      <c r="H9" s="7">
        <f>SUM(C9:G9)</f>
        <v>4103</v>
      </c>
      <c r="I9" s="7" t="s">
        <v>41</v>
      </c>
    </row>
    <row r="10" spans="2:9" ht="20.25">
      <c r="B10" s="123" t="s">
        <v>35</v>
      </c>
      <c r="C10" s="8">
        <f t="shared" ref="C10:H10" si="0">SUM(C8:C9)</f>
        <v>664991</v>
      </c>
      <c r="D10" s="8">
        <f t="shared" si="0"/>
        <v>1095237</v>
      </c>
      <c r="E10" s="8">
        <f t="shared" si="0"/>
        <v>284088</v>
      </c>
      <c r="F10" s="8">
        <f t="shared" si="0"/>
        <v>27203</v>
      </c>
      <c r="G10" s="8">
        <f t="shared" si="0"/>
        <v>1610408</v>
      </c>
      <c r="H10" s="8">
        <f t="shared" si="0"/>
        <v>3681927</v>
      </c>
      <c r="I10" s="8" t="s">
        <v>34</v>
      </c>
    </row>
    <row r="11" spans="2:9" ht="18">
      <c r="B11" s="255" t="s">
        <v>332</v>
      </c>
      <c r="C11" s="255"/>
      <c r="D11" s="255"/>
      <c r="E11" s="255"/>
      <c r="F11" s="55"/>
      <c r="G11" s="55"/>
      <c r="H11" s="267" t="s">
        <v>333</v>
      </c>
      <c r="I11" s="267"/>
    </row>
  </sheetData>
  <mergeCells count="7">
    <mergeCell ref="B3:I3"/>
    <mergeCell ref="B4:I4"/>
    <mergeCell ref="B5:B7"/>
    <mergeCell ref="C5:H5"/>
    <mergeCell ref="I5:I7"/>
    <mergeCell ref="B11:E11"/>
    <mergeCell ref="H11:I11"/>
  </mergeCells>
  <pageMargins left="0.7" right="0.7" top="0.75" bottom="0.75" header="0.3" footer="0.3"/>
  <pageSetup paperSize="9" scale="6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2">
    <tabColor theme="8" tint="0.79998168889431442"/>
    <pageSetUpPr fitToPage="1"/>
  </sheetPr>
  <dimension ref="B2:I12"/>
  <sheetViews>
    <sheetView showGridLines="0" rightToLeft="1" view="pageBreakPreview" zoomScale="80" zoomScaleNormal="100" zoomScaleSheetLayoutView="80" workbookViewId="0">
      <selection activeCell="I2" sqref="B2:I12"/>
    </sheetView>
  </sheetViews>
  <sheetFormatPr defaultRowHeight="12.75"/>
  <cols>
    <col min="2" max="2" width="17.42578125" bestFit="1" customWidth="1"/>
    <col min="3" max="8" width="21.85546875" customWidth="1"/>
    <col min="9" max="9" width="31.85546875" customWidth="1"/>
  </cols>
  <sheetData>
    <row r="2" spans="2:9" ht="19.5">
      <c r="B2" s="16" t="s">
        <v>195</v>
      </c>
      <c r="I2" s="14" t="s">
        <v>264</v>
      </c>
    </row>
    <row r="3" spans="2:9" ht="25.5">
      <c r="B3" s="301" t="s">
        <v>263</v>
      </c>
      <c r="C3" s="301"/>
      <c r="D3" s="301"/>
      <c r="E3" s="301"/>
      <c r="F3" s="301"/>
      <c r="G3" s="301"/>
      <c r="H3" s="301"/>
      <c r="I3" s="301"/>
    </row>
    <row r="4" spans="2:9" ht="25.5">
      <c r="B4" s="301" t="s">
        <v>262</v>
      </c>
      <c r="C4" s="301"/>
      <c r="D4" s="301"/>
      <c r="E4" s="301"/>
      <c r="F4" s="301"/>
      <c r="G4" s="301"/>
      <c r="H4" s="301"/>
      <c r="I4" s="301"/>
    </row>
    <row r="5" spans="2:9" ht="20.25">
      <c r="B5" s="249" t="s">
        <v>88</v>
      </c>
      <c r="C5" s="252" t="s">
        <v>171</v>
      </c>
      <c r="D5" s="253"/>
      <c r="E5" s="253"/>
      <c r="F5" s="253"/>
      <c r="G5" s="253"/>
      <c r="H5" s="254"/>
      <c r="I5" s="249" t="s">
        <v>87</v>
      </c>
    </row>
    <row r="6" spans="2:9" ht="20.25">
      <c r="B6" s="250"/>
      <c r="C6" s="97" t="s">
        <v>65</v>
      </c>
      <c r="D6" s="111" t="s">
        <v>64</v>
      </c>
      <c r="E6" s="112" t="s">
        <v>97</v>
      </c>
      <c r="F6" s="111" t="s">
        <v>82</v>
      </c>
      <c r="G6" s="112" t="s">
        <v>63</v>
      </c>
      <c r="H6" s="111" t="s">
        <v>35</v>
      </c>
      <c r="I6" s="250"/>
    </row>
    <row r="7" spans="2:9" ht="40.5">
      <c r="B7" s="251"/>
      <c r="C7" s="113" t="s">
        <v>68</v>
      </c>
      <c r="D7" s="114" t="s">
        <v>67</v>
      </c>
      <c r="E7" s="115" t="s">
        <v>175</v>
      </c>
      <c r="F7" s="114" t="s">
        <v>119</v>
      </c>
      <c r="G7" s="115" t="s">
        <v>66</v>
      </c>
      <c r="H7" s="114" t="s">
        <v>34</v>
      </c>
      <c r="I7" s="251"/>
    </row>
    <row r="8" spans="2:9" ht="75" customHeight="1">
      <c r="B8" s="6" t="s">
        <v>237</v>
      </c>
      <c r="C8" s="95">
        <v>140907</v>
      </c>
      <c r="D8" s="95">
        <v>669119</v>
      </c>
      <c r="E8" s="95">
        <v>168028</v>
      </c>
      <c r="F8" s="95">
        <v>15516</v>
      </c>
      <c r="G8" s="95">
        <v>1124352</v>
      </c>
      <c r="H8" s="95">
        <f>SUM(C8:G8)</f>
        <v>2117922</v>
      </c>
      <c r="I8" s="6" t="s">
        <v>43</v>
      </c>
    </row>
    <row r="9" spans="2:9" ht="75" customHeight="1">
      <c r="B9" s="7" t="s">
        <v>38</v>
      </c>
      <c r="C9" s="7">
        <v>1857</v>
      </c>
      <c r="D9" s="7">
        <v>23144</v>
      </c>
      <c r="E9" s="7">
        <v>953</v>
      </c>
      <c r="F9" s="7">
        <v>7</v>
      </c>
      <c r="G9" s="7">
        <v>24054</v>
      </c>
      <c r="H9" s="7">
        <f>SUM(C9:G9)</f>
        <v>50015</v>
      </c>
      <c r="I9" s="7" t="s">
        <v>141</v>
      </c>
    </row>
    <row r="10" spans="2:9" ht="75" customHeight="1">
      <c r="B10" s="6" t="s">
        <v>39</v>
      </c>
      <c r="C10" s="95">
        <v>522227</v>
      </c>
      <c r="D10" s="95">
        <v>402974</v>
      </c>
      <c r="E10" s="95">
        <v>115107</v>
      </c>
      <c r="F10" s="95">
        <v>11680</v>
      </c>
      <c r="G10" s="95">
        <v>462002</v>
      </c>
      <c r="H10" s="95">
        <f>SUM(C10:G10)</f>
        <v>1513990</v>
      </c>
      <c r="I10" s="6" t="s">
        <v>42</v>
      </c>
    </row>
    <row r="11" spans="2:9" ht="75" customHeight="1">
      <c r="B11" s="8" t="s">
        <v>35</v>
      </c>
      <c r="C11" s="119">
        <f t="shared" ref="C11:H11" si="0">SUM(C8:C10)</f>
        <v>664991</v>
      </c>
      <c r="D11" s="119">
        <f t="shared" si="0"/>
        <v>1095237</v>
      </c>
      <c r="E11" s="119">
        <f t="shared" si="0"/>
        <v>284088</v>
      </c>
      <c r="F11" s="119">
        <f t="shared" si="0"/>
        <v>27203</v>
      </c>
      <c r="G11" s="119">
        <f t="shared" si="0"/>
        <v>1610408</v>
      </c>
      <c r="H11" s="119">
        <f t="shared" si="0"/>
        <v>3681927</v>
      </c>
      <c r="I11" s="8" t="s">
        <v>34</v>
      </c>
    </row>
    <row r="12" spans="2:9" ht="18">
      <c r="B12" s="255" t="s">
        <v>332</v>
      </c>
      <c r="C12" s="255"/>
      <c r="D12" s="255"/>
      <c r="E12" s="255"/>
      <c r="F12" s="55"/>
      <c r="G12" s="55"/>
      <c r="H12" s="267" t="s">
        <v>333</v>
      </c>
      <c r="I12" s="267"/>
    </row>
  </sheetData>
  <mergeCells count="7">
    <mergeCell ref="B3:I3"/>
    <mergeCell ref="B4:I4"/>
    <mergeCell ref="B5:B7"/>
    <mergeCell ref="C5:H5"/>
    <mergeCell ref="I5:I7"/>
    <mergeCell ref="B12:E12"/>
    <mergeCell ref="H12:I12"/>
  </mergeCells>
  <pageMargins left="0.7" right="0.7" top="0.75" bottom="0.75" header="0.3" footer="0.3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4">
    <tabColor theme="8" tint="0.79998168889431442"/>
    <pageSetUpPr fitToPage="1"/>
  </sheetPr>
  <dimension ref="B2:I14"/>
  <sheetViews>
    <sheetView showGridLines="0" rightToLeft="1" view="pageBreakPreview" zoomScaleNormal="100" zoomScaleSheetLayoutView="100" workbookViewId="0">
      <selection activeCell="G11" sqref="B2:I11"/>
    </sheetView>
  </sheetViews>
  <sheetFormatPr defaultRowHeight="63" customHeight="1"/>
  <cols>
    <col min="2" max="2" width="26.85546875" customWidth="1"/>
    <col min="3" max="8" width="21.85546875" customWidth="1"/>
    <col min="9" max="9" width="19.85546875" customWidth="1"/>
    <col min="10" max="11" width="32" customWidth="1"/>
  </cols>
  <sheetData>
    <row r="2" spans="2:9" ht="21.6" customHeight="1">
      <c r="B2" s="22" t="s">
        <v>267</v>
      </c>
      <c r="I2" s="14" t="s">
        <v>268</v>
      </c>
    </row>
    <row r="3" spans="2:9" ht="25.5">
      <c r="B3" s="301" t="s">
        <v>265</v>
      </c>
      <c r="C3" s="301"/>
      <c r="D3" s="301"/>
      <c r="E3" s="301"/>
      <c r="F3" s="301"/>
      <c r="G3" s="301"/>
      <c r="H3" s="301"/>
      <c r="I3" s="301"/>
    </row>
    <row r="4" spans="2:9" ht="25.5">
      <c r="B4" s="301" t="s">
        <v>266</v>
      </c>
      <c r="C4" s="301"/>
      <c r="D4" s="301"/>
      <c r="E4" s="301"/>
      <c r="F4" s="301"/>
      <c r="G4" s="301"/>
      <c r="H4" s="301"/>
      <c r="I4" s="301"/>
    </row>
    <row r="5" spans="2:9" ht="20.25">
      <c r="B5" s="249" t="s">
        <v>117</v>
      </c>
      <c r="C5" s="252" t="s">
        <v>127</v>
      </c>
      <c r="D5" s="253"/>
      <c r="E5" s="253"/>
      <c r="F5" s="253"/>
      <c r="G5" s="253"/>
      <c r="H5" s="254"/>
      <c r="I5" s="249" t="s">
        <v>111</v>
      </c>
    </row>
    <row r="6" spans="2:9" ht="20.25">
      <c r="B6" s="250"/>
      <c r="C6" s="97" t="s">
        <v>65</v>
      </c>
      <c r="D6" s="111" t="s">
        <v>64</v>
      </c>
      <c r="E6" s="112" t="s">
        <v>97</v>
      </c>
      <c r="F6" s="111" t="s">
        <v>82</v>
      </c>
      <c r="G6" s="112" t="s">
        <v>63</v>
      </c>
      <c r="H6" s="111" t="s">
        <v>35</v>
      </c>
      <c r="I6" s="250"/>
    </row>
    <row r="7" spans="2:9" ht="40.5">
      <c r="B7" s="251"/>
      <c r="C7" s="116" t="s">
        <v>68</v>
      </c>
      <c r="D7" s="114" t="s">
        <v>67</v>
      </c>
      <c r="E7" s="115" t="s">
        <v>175</v>
      </c>
      <c r="F7" s="114" t="s">
        <v>119</v>
      </c>
      <c r="G7" s="115" t="s">
        <v>66</v>
      </c>
      <c r="H7" s="114" t="s">
        <v>34</v>
      </c>
      <c r="I7" s="251"/>
    </row>
    <row r="8" spans="2:9" ht="75" customHeight="1">
      <c r="B8" s="6" t="s">
        <v>116</v>
      </c>
      <c r="C8" s="95">
        <v>661452</v>
      </c>
      <c r="D8" s="95">
        <v>999910</v>
      </c>
      <c r="E8" s="95">
        <v>273831</v>
      </c>
      <c r="F8" s="95">
        <v>27203</v>
      </c>
      <c r="G8" s="95">
        <v>1475306</v>
      </c>
      <c r="H8" s="95">
        <f>SUM(C8:G8)</f>
        <v>3437702</v>
      </c>
      <c r="I8" s="6" t="s">
        <v>142</v>
      </c>
    </row>
    <row r="9" spans="2:9" ht="75" customHeight="1">
      <c r="B9" s="7" t="s">
        <v>113</v>
      </c>
      <c r="C9" s="7">
        <v>3539</v>
      </c>
      <c r="D9" s="7">
        <v>95327</v>
      </c>
      <c r="E9" s="7">
        <v>10257</v>
      </c>
      <c r="F9" s="7">
        <v>0</v>
      </c>
      <c r="G9" s="7">
        <v>135102</v>
      </c>
      <c r="H9" s="7">
        <f>SUM(C9:G9)</f>
        <v>244225</v>
      </c>
      <c r="I9" s="7" t="s">
        <v>112</v>
      </c>
    </row>
    <row r="10" spans="2:9" ht="75" customHeight="1">
      <c r="B10" s="8" t="s">
        <v>35</v>
      </c>
      <c r="C10" s="119">
        <f t="shared" ref="C10:H10" si="0">SUM(C8:C9)</f>
        <v>664991</v>
      </c>
      <c r="D10" s="119">
        <f t="shared" si="0"/>
        <v>1095237</v>
      </c>
      <c r="E10" s="119">
        <f t="shared" si="0"/>
        <v>284088</v>
      </c>
      <c r="F10" s="119">
        <f t="shared" si="0"/>
        <v>27203</v>
      </c>
      <c r="G10" s="119">
        <f t="shared" si="0"/>
        <v>1610408</v>
      </c>
      <c r="H10" s="119">
        <f t="shared" si="0"/>
        <v>3681927</v>
      </c>
      <c r="I10" s="8" t="s">
        <v>34</v>
      </c>
    </row>
    <row r="11" spans="2:9" ht="18">
      <c r="B11" s="255" t="s">
        <v>332</v>
      </c>
      <c r="C11" s="255"/>
      <c r="D11" s="255"/>
      <c r="E11" s="255"/>
      <c r="F11" s="55"/>
      <c r="G11" s="267" t="s">
        <v>333</v>
      </c>
      <c r="H11" s="267"/>
      <c r="I11" s="305"/>
    </row>
    <row r="12" spans="2:9" ht="16.899999999999999" customHeight="1"/>
    <row r="13" spans="2:9" ht="16.899999999999999" customHeight="1"/>
    <row r="14" spans="2:9" ht="16.899999999999999" customHeight="1"/>
  </sheetData>
  <mergeCells count="7">
    <mergeCell ref="B3:I3"/>
    <mergeCell ref="B4:I4"/>
    <mergeCell ref="B5:B7"/>
    <mergeCell ref="C5:H5"/>
    <mergeCell ref="I5:I7"/>
    <mergeCell ref="B11:E11"/>
    <mergeCell ref="G11:I11"/>
  </mergeCells>
  <pageMargins left="0.7" right="0.7" top="0.75" bottom="0.75" header="0.3" footer="0.3"/>
  <pageSetup paperSize="9" scale="6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6">
    <tabColor theme="8" tint="0.79998168889431442"/>
    <pageSetUpPr fitToPage="1"/>
  </sheetPr>
  <dimension ref="B2:I16"/>
  <sheetViews>
    <sheetView showGridLines="0" rightToLeft="1" view="pageBreakPreview" zoomScale="87" zoomScaleNormal="100" zoomScaleSheetLayoutView="87" workbookViewId="0">
      <selection activeCell="I2" sqref="B2:I13"/>
    </sheetView>
  </sheetViews>
  <sheetFormatPr defaultRowHeight="12.75"/>
  <cols>
    <col min="2" max="2" width="21" bestFit="1" customWidth="1"/>
    <col min="3" max="8" width="21.85546875" customWidth="1"/>
    <col min="9" max="9" width="17.5703125" bestFit="1" customWidth="1"/>
  </cols>
  <sheetData>
    <row r="2" spans="2:9" ht="19.5">
      <c r="B2" s="22" t="s">
        <v>351</v>
      </c>
      <c r="I2" s="14" t="s">
        <v>196</v>
      </c>
    </row>
    <row r="4" spans="2:9" ht="25.5">
      <c r="B4" s="301" t="s">
        <v>271</v>
      </c>
      <c r="C4" s="301"/>
      <c r="D4" s="301"/>
      <c r="E4" s="301"/>
      <c r="F4" s="301"/>
      <c r="G4" s="301"/>
      <c r="H4" s="301"/>
      <c r="I4" s="301"/>
    </row>
    <row r="5" spans="2:9" ht="25.5">
      <c r="B5" s="301" t="s">
        <v>272</v>
      </c>
      <c r="C5" s="301"/>
      <c r="D5" s="301"/>
      <c r="E5" s="301"/>
      <c r="F5" s="301"/>
      <c r="G5" s="301"/>
      <c r="H5" s="301"/>
      <c r="I5" s="301"/>
    </row>
    <row r="6" spans="2:9" ht="20.25">
      <c r="B6" s="249" t="s">
        <v>89</v>
      </c>
      <c r="C6" s="252" t="s">
        <v>411</v>
      </c>
      <c r="D6" s="253"/>
      <c r="E6" s="253"/>
      <c r="F6" s="253"/>
      <c r="G6" s="253"/>
      <c r="H6" s="254"/>
      <c r="I6" s="249" t="s">
        <v>90</v>
      </c>
    </row>
    <row r="7" spans="2:9" ht="20.25">
      <c r="B7" s="250"/>
      <c r="C7" s="97" t="s">
        <v>65</v>
      </c>
      <c r="D7" s="111" t="s">
        <v>64</v>
      </c>
      <c r="E7" s="112" t="s">
        <v>97</v>
      </c>
      <c r="F7" s="111" t="s">
        <v>82</v>
      </c>
      <c r="G7" s="112" t="s">
        <v>63</v>
      </c>
      <c r="H7" s="111" t="s">
        <v>35</v>
      </c>
      <c r="I7" s="250"/>
    </row>
    <row r="8" spans="2:9" ht="40.5">
      <c r="B8" s="251"/>
      <c r="C8" s="113" t="s">
        <v>68</v>
      </c>
      <c r="D8" s="114" t="s">
        <v>67</v>
      </c>
      <c r="E8" s="115" t="s">
        <v>175</v>
      </c>
      <c r="F8" s="114" t="s">
        <v>119</v>
      </c>
      <c r="G8" s="115" t="s">
        <v>66</v>
      </c>
      <c r="H8" s="114" t="s">
        <v>34</v>
      </c>
      <c r="I8" s="251"/>
    </row>
    <row r="9" spans="2:9" ht="75" customHeight="1">
      <c r="B9" s="6" t="s">
        <v>91</v>
      </c>
      <c r="C9" s="95">
        <v>27163</v>
      </c>
      <c r="D9" s="95">
        <v>85107</v>
      </c>
      <c r="E9" s="95">
        <v>20904</v>
      </c>
      <c r="F9" s="95">
        <v>699</v>
      </c>
      <c r="G9" s="95">
        <v>90142</v>
      </c>
      <c r="H9" s="95">
        <f>SUM(C9:G9)</f>
        <v>224015</v>
      </c>
      <c r="I9" s="6" t="s">
        <v>94</v>
      </c>
    </row>
    <row r="10" spans="2:9" ht="75" customHeight="1">
      <c r="B10" s="7" t="s">
        <v>92</v>
      </c>
      <c r="C10" s="7">
        <v>576836</v>
      </c>
      <c r="D10" s="7">
        <v>876425</v>
      </c>
      <c r="E10" s="7">
        <v>222980</v>
      </c>
      <c r="F10" s="7">
        <v>24788</v>
      </c>
      <c r="G10" s="7">
        <v>1309902</v>
      </c>
      <c r="H10" s="7">
        <f>SUM(C10:G10)</f>
        <v>3010931</v>
      </c>
      <c r="I10" s="7" t="s">
        <v>143</v>
      </c>
    </row>
    <row r="11" spans="2:9" ht="75" customHeight="1">
      <c r="B11" s="6" t="s">
        <v>136</v>
      </c>
      <c r="C11" s="95">
        <v>60992</v>
      </c>
      <c r="D11" s="95">
        <v>133705</v>
      </c>
      <c r="E11" s="95">
        <v>40204</v>
      </c>
      <c r="F11" s="95">
        <v>1716</v>
      </c>
      <c r="G11" s="95">
        <v>210364</v>
      </c>
      <c r="H11" s="95">
        <f>SUM(C11:G11)</f>
        <v>446981</v>
      </c>
      <c r="I11" s="6" t="s">
        <v>238</v>
      </c>
    </row>
    <row r="12" spans="2:9" ht="75" customHeight="1">
      <c r="B12" s="8" t="s">
        <v>35</v>
      </c>
      <c r="C12" s="8">
        <f t="shared" ref="C12:H12" si="0">SUM(C9:C11)</f>
        <v>664991</v>
      </c>
      <c r="D12" s="8">
        <f t="shared" si="0"/>
        <v>1095237</v>
      </c>
      <c r="E12" s="8">
        <f t="shared" si="0"/>
        <v>284088</v>
      </c>
      <c r="F12" s="8">
        <f t="shared" si="0"/>
        <v>27203</v>
      </c>
      <c r="G12" s="8">
        <f t="shared" si="0"/>
        <v>1610408</v>
      </c>
      <c r="H12" s="8">
        <f t="shared" si="0"/>
        <v>3681927</v>
      </c>
      <c r="I12" s="8" t="s">
        <v>34</v>
      </c>
    </row>
    <row r="13" spans="2:9" ht="18">
      <c r="B13" s="255" t="s">
        <v>332</v>
      </c>
      <c r="C13" s="255"/>
      <c r="D13" s="255"/>
      <c r="E13" s="255"/>
      <c r="F13" s="55"/>
      <c r="G13" s="55"/>
      <c r="I13" s="110" t="s">
        <v>333</v>
      </c>
    </row>
    <row r="16" spans="2:9" ht="34.5" customHeight="1"/>
  </sheetData>
  <mergeCells count="6">
    <mergeCell ref="B4:I4"/>
    <mergeCell ref="B5:I5"/>
    <mergeCell ref="B6:B8"/>
    <mergeCell ref="C6:H6"/>
    <mergeCell ref="I6:I8"/>
    <mergeCell ref="B13:E13"/>
  </mergeCells>
  <pageMargins left="0.7" right="0.7" top="0.75" bottom="0.75" header="0.3" footer="0.3"/>
  <pageSetup paperSize="9" scale="7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8">
    <tabColor theme="8" tint="0.79998168889431442"/>
    <pageSetUpPr fitToPage="1"/>
  </sheetPr>
  <dimension ref="B1:W59"/>
  <sheetViews>
    <sheetView showGridLines="0" rightToLeft="1" view="pageBreakPreview" topLeftCell="A31" zoomScale="90" zoomScaleNormal="100" zoomScaleSheetLayoutView="90" workbookViewId="0">
      <selection activeCell="O57" sqref="O57"/>
    </sheetView>
  </sheetViews>
  <sheetFormatPr defaultRowHeight="12.75"/>
  <cols>
    <col min="2" max="2" width="14.85546875" bestFit="1" customWidth="1"/>
    <col min="3" max="3" width="5.28515625" customWidth="1"/>
    <col min="4" max="9" width="21.85546875" customWidth="1"/>
    <col min="10" max="10" width="19.140625" customWidth="1"/>
    <col min="11" max="11" width="16.28515625" customWidth="1"/>
    <col min="12" max="12" width="6.28515625" customWidth="1"/>
  </cols>
  <sheetData>
    <row r="1" spans="2:11" hidden="1"/>
    <row r="2" spans="2:11" ht="19.5">
      <c r="B2" s="15" t="s">
        <v>352</v>
      </c>
      <c r="K2" s="14" t="s">
        <v>197</v>
      </c>
    </row>
    <row r="3" spans="2:11" ht="20.25">
      <c r="B3" s="339" t="s">
        <v>269</v>
      </c>
      <c r="C3" s="339"/>
      <c r="D3" s="339"/>
      <c r="E3" s="339"/>
      <c r="F3" s="339"/>
      <c r="G3" s="339"/>
      <c r="H3" s="339"/>
      <c r="I3" s="339"/>
      <c r="J3" s="339"/>
      <c r="K3" s="339"/>
    </row>
    <row r="4" spans="2:11" ht="20.25">
      <c r="B4" s="340" t="s">
        <v>270</v>
      </c>
      <c r="C4" s="340"/>
      <c r="D4" s="340"/>
      <c r="E4" s="340"/>
      <c r="F4" s="340"/>
      <c r="G4" s="340"/>
      <c r="H4" s="340"/>
      <c r="I4" s="340"/>
      <c r="J4" s="340"/>
      <c r="K4" s="340"/>
    </row>
    <row r="5" spans="2:11" ht="18">
      <c r="B5" s="333" t="s">
        <v>96</v>
      </c>
      <c r="C5" s="334"/>
      <c r="D5" s="341" t="s">
        <v>62</v>
      </c>
      <c r="E5" s="337"/>
      <c r="F5" s="337"/>
      <c r="G5" s="337"/>
      <c r="H5" s="337"/>
      <c r="I5" s="338"/>
      <c r="J5" s="333" t="s">
        <v>144</v>
      </c>
      <c r="K5" s="334"/>
    </row>
    <row r="6" spans="2:11" ht="18">
      <c r="B6" s="335"/>
      <c r="C6" s="336"/>
      <c r="D6" s="173" t="s">
        <v>65</v>
      </c>
      <c r="E6" s="174" t="s">
        <v>64</v>
      </c>
      <c r="F6" s="174" t="s">
        <v>97</v>
      </c>
      <c r="G6" s="173" t="s">
        <v>82</v>
      </c>
      <c r="H6" s="175" t="s">
        <v>63</v>
      </c>
      <c r="I6" s="174" t="s">
        <v>35</v>
      </c>
      <c r="J6" s="335"/>
      <c r="K6" s="336"/>
    </row>
    <row r="7" spans="2:11" ht="36">
      <c r="B7" s="335"/>
      <c r="C7" s="336"/>
      <c r="D7" s="176" t="s">
        <v>68</v>
      </c>
      <c r="E7" s="176" t="s">
        <v>67</v>
      </c>
      <c r="F7" s="176" t="s">
        <v>175</v>
      </c>
      <c r="G7" s="177" t="s">
        <v>80</v>
      </c>
      <c r="H7" s="176" t="s">
        <v>66</v>
      </c>
      <c r="I7" s="176" t="s">
        <v>34</v>
      </c>
      <c r="J7" s="335"/>
      <c r="K7" s="336"/>
    </row>
    <row r="8" spans="2:11" ht="21" customHeight="1">
      <c r="B8" s="323" t="s">
        <v>8</v>
      </c>
      <c r="C8" s="323" t="s">
        <v>8</v>
      </c>
      <c r="D8" s="178"/>
      <c r="E8" s="178"/>
      <c r="F8" s="178"/>
      <c r="G8" s="178"/>
      <c r="H8" s="178"/>
      <c r="I8" s="179"/>
      <c r="J8" s="326" t="s">
        <v>7</v>
      </c>
      <c r="K8" s="326"/>
    </row>
    <row r="9" spans="2:11" ht="21" customHeight="1">
      <c r="B9" s="327" t="s">
        <v>58</v>
      </c>
      <c r="C9" s="328"/>
      <c r="D9" s="180">
        <v>36680</v>
      </c>
      <c r="E9" s="180">
        <v>395560</v>
      </c>
      <c r="F9" s="180">
        <v>131672</v>
      </c>
      <c r="G9" s="180">
        <v>1638</v>
      </c>
      <c r="H9" s="180">
        <v>288360</v>
      </c>
      <c r="I9" s="180">
        <f>SUM(D9:H9)</f>
        <v>853910</v>
      </c>
      <c r="J9" s="329" t="s">
        <v>61</v>
      </c>
      <c r="K9" s="330"/>
    </row>
    <row r="10" spans="2:11" ht="21" customHeight="1">
      <c r="B10" s="327" t="s">
        <v>57</v>
      </c>
      <c r="C10" s="328"/>
      <c r="D10" s="180">
        <v>11480</v>
      </c>
      <c r="E10" s="180">
        <v>0</v>
      </c>
      <c r="F10" s="180">
        <v>0</v>
      </c>
      <c r="G10" s="180">
        <v>0</v>
      </c>
      <c r="H10" s="180">
        <v>0</v>
      </c>
      <c r="I10" s="180">
        <f>SUM(D10:H10)</f>
        <v>11480</v>
      </c>
      <c r="J10" s="329" t="s">
        <v>60</v>
      </c>
      <c r="K10" s="330"/>
    </row>
    <row r="11" spans="2:11" ht="21" customHeight="1">
      <c r="B11" s="315" t="s">
        <v>12</v>
      </c>
      <c r="C11" s="315" t="s">
        <v>12</v>
      </c>
      <c r="D11" s="181"/>
      <c r="E11" s="181"/>
      <c r="F11" s="181"/>
      <c r="G11" s="181"/>
      <c r="H11" s="181"/>
      <c r="I11" s="181"/>
      <c r="J11" s="318" t="s">
        <v>11</v>
      </c>
      <c r="K11" s="318"/>
    </row>
    <row r="12" spans="2:11" ht="21" customHeight="1">
      <c r="B12" s="319" t="s">
        <v>58</v>
      </c>
      <c r="C12" s="320"/>
      <c r="D12" s="182">
        <v>57750</v>
      </c>
      <c r="E12" s="182">
        <v>117827</v>
      </c>
      <c r="F12" s="182">
        <v>21090</v>
      </c>
      <c r="G12" s="182">
        <v>10150</v>
      </c>
      <c r="H12" s="182">
        <v>576285</v>
      </c>
      <c r="I12" s="182">
        <f>SUM(D12:H12)</f>
        <v>783102</v>
      </c>
      <c r="J12" s="321" t="s">
        <v>61</v>
      </c>
      <c r="K12" s="322"/>
    </row>
    <row r="13" spans="2:11" ht="21" customHeight="1">
      <c r="B13" s="319" t="s">
        <v>57</v>
      </c>
      <c r="C13" s="320"/>
      <c r="D13" s="182">
        <v>126126</v>
      </c>
      <c r="E13" s="182">
        <v>0</v>
      </c>
      <c r="F13" s="182">
        <v>0</v>
      </c>
      <c r="G13" s="182">
        <v>0</v>
      </c>
      <c r="H13" s="182">
        <v>0</v>
      </c>
      <c r="I13" s="182">
        <f>SUM(D13:H13)</f>
        <v>126126</v>
      </c>
      <c r="J13" s="321" t="s">
        <v>60</v>
      </c>
      <c r="K13" s="322"/>
    </row>
    <row r="14" spans="2:11" ht="21" customHeight="1">
      <c r="B14" s="323" t="s">
        <v>14</v>
      </c>
      <c r="C14" s="323" t="s">
        <v>14</v>
      </c>
      <c r="D14" s="179"/>
      <c r="E14" s="179"/>
      <c r="F14" s="179"/>
      <c r="G14" s="179"/>
      <c r="H14" s="179"/>
      <c r="I14" s="179"/>
      <c r="J14" s="326" t="s">
        <v>13</v>
      </c>
      <c r="K14" s="326"/>
    </row>
    <row r="15" spans="2:11" ht="21" customHeight="1">
      <c r="B15" s="327" t="s">
        <v>58</v>
      </c>
      <c r="C15" s="328"/>
      <c r="D15" s="180">
        <v>22308</v>
      </c>
      <c r="E15" s="180">
        <v>37341</v>
      </c>
      <c r="F15" s="180">
        <v>2604</v>
      </c>
      <c r="G15" s="180">
        <v>687</v>
      </c>
      <c r="H15" s="180">
        <v>151575</v>
      </c>
      <c r="I15" s="180">
        <f>SUM(D15:H15)</f>
        <v>214515</v>
      </c>
      <c r="J15" s="329" t="s">
        <v>61</v>
      </c>
      <c r="K15" s="330"/>
    </row>
    <row r="16" spans="2:11" ht="21" customHeight="1">
      <c r="B16" s="327" t="s">
        <v>57</v>
      </c>
      <c r="C16" s="328"/>
      <c r="D16" s="180">
        <v>38532</v>
      </c>
      <c r="E16" s="180">
        <v>0</v>
      </c>
      <c r="F16" s="180">
        <v>0</v>
      </c>
      <c r="G16" s="180">
        <v>0</v>
      </c>
      <c r="H16" s="180">
        <v>0</v>
      </c>
      <c r="I16" s="180">
        <f>SUM(D16:H16)</f>
        <v>38532</v>
      </c>
      <c r="J16" s="329" t="s">
        <v>60</v>
      </c>
      <c r="K16" s="330"/>
    </row>
    <row r="17" spans="2:11" ht="21" customHeight="1">
      <c r="B17" s="315" t="s">
        <v>16</v>
      </c>
      <c r="C17" s="315" t="s">
        <v>16</v>
      </c>
      <c r="D17" s="181"/>
      <c r="E17" s="181"/>
      <c r="F17" s="181"/>
      <c r="G17" s="181"/>
      <c r="H17" s="181"/>
      <c r="I17" s="181"/>
      <c r="J17" s="318" t="s">
        <v>15</v>
      </c>
      <c r="K17" s="318"/>
    </row>
    <row r="18" spans="2:11" ht="21" customHeight="1">
      <c r="B18" s="319" t="s">
        <v>58</v>
      </c>
      <c r="C18" s="320"/>
      <c r="D18" s="182">
        <v>10478</v>
      </c>
      <c r="E18" s="182">
        <v>97980</v>
      </c>
      <c r="F18" s="182">
        <v>31992</v>
      </c>
      <c r="G18" s="182">
        <v>19</v>
      </c>
      <c r="H18" s="182">
        <v>15100</v>
      </c>
      <c r="I18" s="182">
        <f>SUM(D18:H18)</f>
        <v>155569</v>
      </c>
      <c r="J18" s="321" t="s">
        <v>61</v>
      </c>
      <c r="K18" s="322"/>
    </row>
    <row r="19" spans="2:11" ht="21" customHeight="1">
      <c r="B19" s="319" t="s">
        <v>57</v>
      </c>
      <c r="C19" s="320"/>
      <c r="D19" s="182">
        <v>15379</v>
      </c>
      <c r="E19" s="182">
        <v>0</v>
      </c>
      <c r="F19" s="182">
        <v>0</v>
      </c>
      <c r="G19" s="182">
        <v>0</v>
      </c>
      <c r="H19" s="182">
        <v>0</v>
      </c>
      <c r="I19" s="182">
        <f>SUM(D19:H19)</f>
        <v>15379</v>
      </c>
      <c r="J19" s="321" t="s">
        <v>60</v>
      </c>
      <c r="K19" s="322"/>
    </row>
    <row r="20" spans="2:11" ht="21" customHeight="1">
      <c r="B20" s="323" t="s">
        <v>18</v>
      </c>
      <c r="C20" s="323" t="s">
        <v>18</v>
      </c>
      <c r="D20" s="179"/>
      <c r="E20" s="179"/>
      <c r="F20" s="179"/>
      <c r="G20" s="179"/>
      <c r="H20" s="179"/>
      <c r="I20" s="179"/>
      <c r="J20" s="326" t="s">
        <v>17</v>
      </c>
      <c r="K20" s="326"/>
    </row>
    <row r="21" spans="2:11" ht="21" customHeight="1">
      <c r="B21" s="327" t="s">
        <v>58</v>
      </c>
      <c r="C21" s="328"/>
      <c r="D21" s="180">
        <v>26500</v>
      </c>
      <c r="E21" s="180">
        <v>176118</v>
      </c>
      <c r="F21" s="180">
        <v>30628</v>
      </c>
      <c r="G21" s="180">
        <v>10582</v>
      </c>
      <c r="H21" s="180">
        <v>253116</v>
      </c>
      <c r="I21" s="180">
        <f>SUM(D21:H21)</f>
        <v>496944</v>
      </c>
      <c r="J21" s="329" t="s">
        <v>61</v>
      </c>
      <c r="K21" s="330"/>
    </row>
    <row r="22" spans="2:11" ht="21" customHeight="1">
      <c r="B22" s="327" t="s">
        <v>57</v>
      </c>
      <c r="C22" s="328"/>
      <c r="D22" s="180">
        <v>31270</v>
      </c>
      <c r="E22" s="180">
        <v>0</v>
      </c>
      <c r="F22" s="180">
        <v>0</v>
      </c>
      <c r="G22" s="180">
        <v>0</v>
      </c>
      <c r="H22" s="180">
        <v>0</v>
      </c>
      <c r="I22" s="180">
        <f>SUM(D22:H22)</f>
        <v>31270</v>
      </c>
      <c r="J22" s="329" t="s">
        <v>60</v>
      </c>
      <c r="K22" s="330"/>
    </row>
    <row r="23" spans="2:11" ht="21" customHeight="1">
      <c r="B23" s="315" t="s">
        <v>155</v>
      </c>
      <c r="C23" s="315" t="s">
        <v>20</v>
      </c>
      <c r="D23" s="181"/>
      <c r="E23" s="181"/>
      <c r="F23" s="181"/>
      <c r="G23" s="181"/>
      <c r="H23" s="181"/>
      <c r="I23" s="181"/>
      <c r="J23" s="318" t="s">
        <v>19</v>
      </c>
      <c r="K23" s="318"/>
    </row>
    <row r="24" spans="2:11" ht="21" customHeight="1">
      <c r="B24" s="319" t="s">
        <v>58</v>
      </c>
      <c r="C24" s="320"/>
      <c r="D24" s="182">
        <v>19900</v>
      </c>
      <c r="E24" s="182">
        <v>112326</v>
      </c>
      <c r="F24" s="182">
        <v>32512</v>
      </c>
      <c r="G24" s="182">
        <v>1140</v>
      </c>
      <c r="H24" s="182">
        <v>111972</v>
      </c>
      <c r="I24" s="182">
        <f>SUM(D24:H24)</f>
        <v>277850</v>
      </c>
      <c r="J24" s="321" t="s">
        <v>61</v>
      </c>
      <c r="K24" s="322"/>
    </row>
    <row r="25" spans="2:11" ht="21" customHeight="1">
      <c r="B25" s="319" t="s">
        <v>57</v>
      </c>
      <c r="C25" s="320"/>
      <c r="D25" s="182">
        <v>37412</v>
      </c>
      <c r="E25" s="182">
        <v>0</v>
      </c>
      <c r="F25" s="182">
        <v>0</v>
      </c>
      <c r="G25" s="182">
        <v>0</v>
      </c>
      <c r="H25" s="182">
        <v>0</v>
      </c>
      <c r="I25" s="182">
        <f>SUM(D25:H25)</f>
        <v>37412</v>
      </c>
      <c r="J25" s="321" t="s">
        <v>60</v>
      </c>
      <c r="K25" s="322"/>
    </row>
    <row r="26" spans="2:11" ht="21" customHeight="1">
      <c r="B26" s="323" t="s">
        <v>22</v>
      </c>
      <c r="C26" s="323" t="s">
        <v>22</v>
      </c>
      <c r="D26" s="179"/>
      <c r="E26" s="179"/>
      <c r="F26" s="179"/>
      <c r="G26" s="179"/>
      <c r="H26" s="179"/>
      <c r="I26" s="179"/>
      <c r="J26" s="326" t="s">
        <v>21</v>
      </c>
      <c r="K26" s="326"/>
    </row>
    <row r="27" spans="2:11" ht="21" customHeight="1">
      <c r="B27" s="327" t="s">
        <v>58</v>
      </c>
      <c r="C27" s="328"/>
      <c r="D27" s="180">
        <v>27305</v>
      </c>
      <c r="E27" s="180">
        <v>8379</v>
      </c>
      <c r="F27" s="180">
        <v>1222</v>
      </c>
      <c r="G27" s="180">
        <v>282</v>
      </c>
      <c r="H27" s="180">
        <v>78174</v>
      </c>
      <c r="I27" s="180">
        <f>SUM(D27:H27)</f>
        <v>115362</v>
      </c>
      <c r="J27" s="329" t="s">
        <v>61</v>
      </c>
      <c r="K27" s="330"/>
    </row>
    <row r="28" spans="2:11" ht="21" customHeight="1">
      <c r="B28" s="327" t="s">
        <v>57</v>
      </c>
      <c r="C28" s="328"/>
      <c r="D28" s="180">
        <v>10750</v>
      </c>
      <c r="E28" s="180">
        <v>0</v>
      </c>
      <c r="F28" s="180">
        <v>0</v>
      </c>
      <c r="G28" s="180">
        <v>0</v>
      </c>
      <c r="H28" s="180">
        <v>0</v>
      </c>
      <c r="I28" s="180">
        <f>SUM(D28:H28)</f>
        <v>10750</v>
      </c>
      <c r="J28" s="329" t="s">
        <v>60</v>
      </c>
      <c r="K28" s="330"/>
    </row>
    <row r="29" spans="2:11" ht="44.25" customHeight="1"/>
    <row r="30" spans="2:11" ht="0.95" customHeight="1"/>
    <row r="31" spans="2:11" ht="19.5">
      <c r="B31" s="15" t="s">
        <v>353</v>
      </c>
      <c r="K31" s="14" t="s">
        <v>354</v>
      </c>
    </row>
    <row r="32" spans="2:11" ht="19.5">
      <c r="B32" s="331" t="s">
        <v>269</v>
      </c>
      <c r="C32" s="331"/>
      <c r="D32" s="331"/>
      <c r="E32" s="331"/>
      <c r="F32" s="331"/>
      <c r="G32" s="331"/>
      <c r="H32" s="331"/>
      <c r="I32" s="331"/>
      <c r="J32" s="331"/>
      <c r="K32" s="331"/>
    </row>
    <row r="33" spans="2:11" ht="19.5">
      <c r="B33" s="332" t="s">
        <v>270</v>
      </c>
      <c r="C33" s="332"/>
      <c r="D33" s="332"/>
      <c r="E33" s="332"/>
      <c r="F33" s="332"/>
      <c r="G33" s="332"/>
      <c r="H33" s="332"/>
      <c r="I33" s="332"/>
      <c r="J33" s="332"/>
      <c r="K33" s="332"/>
    </row>
    <row r="34" spans="2:11" ht="18">
      <c r="B34" s="333" t="s">
        <v>96</v>
      </c>
      <c r="C34" s="334"/>
      <c r="D34" s="337" t="s">
        <v>62</v>
      </c>
      <c r="E34" s="337"/>
      <c r="F34" s="337"/>
      <c r="G34" s="337"/>
      <c r="H34" s="337"/>
      <c r="I34" s="338"/>
      <c r="J34" s="333" t="s">
        <v>144</v>
      </c>
      <c r="K34" s="334"/>
    </row>
    <row r="35" spans="2:11" ht="18">
      <c r="B35" s="335"/>
      <c r="C35" s="336"/>
      <c r="D35" s="173" t="s">
        <v>65</v>
      </c>
      <c r="E35" s="185" t="s">
        <v>64</v>
      </c>
      <c r="F35" s="174" t="s">
        <v>97</v>
      </c>
      <c r="G35" s="173" t="s">
        <v>82</v>
      </c>
      <c r="H35" s="185" t="s">
        <v>63</v>
      </c>
      <c r="I35" s="185" t="s">
        <v>35</v>
      </c>
      <c r="J35" s="335"/>
      <c r="K35" s="336"/>
    </row>
    <row r="36" spans="2:11" ht="36">
      <c r="B36" s="335"/>
      <c r="C36" s="336"/>
      <c r="D36" s="176" t="s">
        <v>68</v>
      </c>
      <c r="E36" s="176" t="s">
        <v>67</v>
      </c>
      <c r="F36" s="176" t="s">
        <v>175</v>
      </c>
      <c r="G36" s="176" t="s">
        <v>80</v>
      </c>
      <c r="H36" s="176" t="s">
        <v>66</v>
      </c>
      <c r="I36" s="176" t="s">
        <v>34</v>
      </c>
      <c r="J36" s="335"/>
      <c r="K36" s="336"/>
    </row>
    <row r="37" spans="2:11" ht="21" customHeight="1">
      <c r="B37" s="323" t="s">
        <v>24</v>
      </c>
      <c r="C37" s="323"/>
      <c r="D37" s="179"/>
      <c r="E37" s="179"/>
      <c r="F37" s="179"/>
      <c r="G37" s="179"/>
      <c r="H37" s="179"/>
      <c r="I37" s="179"/>
      <c r="J37" s="326" t="s">
        <v>23</v>
      </c>
      <c r="K37" s="326"/>
    </row>
    <row r="38" spans="2:11" ht="21" customHeight="1">
      <c r="B38" s="327" t="s">
        <v>58</v>
      </c>
      <c r="C38" s="328"/>
      <c r="D38" s="180">
        <v>10117</v>
      </c>
      <c r="E38" s="180">
        <v>34675</v>
      </c>
      <c r="F38" s="180">
        <v>3564</v>
      </c>
      <c r="G38" s="180">
        <v>78</v>
      </c>
      <c r="H38" s="180">
        <v>14241</v>
      </c>
      <c r="I38" s="180">
        <f>SUM(D38:H38)</f>
        <v>62675</v>
      </c>
      <c r="J38" s="329" t="s">
        <v>61</v>
      </c>
      <c r="K38" s="330"/>
    </row>
    <row r="39" spans="2:11" ht="21" customHeight="1">
      <c r="B39" s="327" t="s">
        <v>57</v>
      </c>
      <c r="C39" s="328"/>
      <c r="D39" s="180">
        <v>21708</v>
      </c>
      <c r="E39" s="180">
        <v>0</v>
      </c>
      <c r="F39" s="180">
        <v>0</v>
      </c>
      <c r="G39" s="180">
        <v>0</v>
      </c>
      <c r="H39" s="180">
        <v>0</v>
      </c>
      <c r="I39" s="180">
        <f>SUM(D39:H39)</f>
        <v>21708</v>
      </c>
      <c r="J39" s="329" t="s">
        <v>60</v>
      </c>
      <c r="K39" s="330"/>
    </row>
    <row r="40" spans="2:11" ht="21" customHeight="1">
      <c r="B40" s="315" t="s">
        <v>26</v>
      </c>
      <c r="C40" s="315"/>
      <c r="D40" s="181"/>
      <c r="E40" s="181"/>
      <c r="F40" s="181"/>
      <c r="G40" s="181"/>
      <c r="H40" s="181"/>
      <c r="I40" s="181"/>
      <c r="J40" s="318" t="s">
        <v>25</v>
      </c>
      <c r="K40" s="318"/>
    </row>
    <row r="41" spans="2:11" ht="21" customHeight="1">
      <c r="B41" s="319" t="s">
        <v>58</v>
      </c>
      <c r="C41" s="320"/>
      <c r="D41" s="182">
        <v>6552</v>
      </c>
      <c r="E41" s="182">
        <v>16500</v>
      </c>
      <c r="F41" s="182">
        <v>4698</v>
      </c>
      <c r="G41" s="182">
        <v>1939</v>
      </c>
      <c r="H41" s="182">
        <v>10842</v>
      </c>
      <c r="I41" s="182">
        <f>SUM(D41:H41)</f>
        <v>40531</v>
      </c>
      <c r="J41" s="321" t="s">
        <v>61</v>
      </c>
      <c r="K41" s="322"/>
    </row>
    <row r="42" spans="2:11" ht="21" customHeight="1">
      <c r="B42" s="323" t="s">
        <v>28</v>
      </c>
      <c r="C42" s="324" t="s">
        <v>28</v>
      </c>
      <c r="D42" s="179"/>
      <c r="E42" s="179"/>
      <c r="F42" s="179"/>
      <c r="G42" s="179"/>
      <c r="H42" s="179"/>
      <c r="I42" s="179"/>
      <c r="J42" s="325" t="s">
        <v>27</v>
      </c>
      <c r="K42" s="326"/>
    </row>
    <row r="43" spans="2:11" ht="21" customHeight="1">
      <c r="B43" s="327" t="s">
        <v>58</v>
      </c>
      <c r="C43" s="328"/>
      <c r="D43" s="180">
        <v>40664</v>
      </c>
      <c r="E43" s="180">
        <v>33864</v>
      </c>
      <c r="F43" s="180">
        <v>11970</v>
      </c>
      <c r="G43" s="180">
        <v>378</v>
      </c>
      <c r="H43" s="180">
        <v>32560</v>
      </c>
      <c r="I43" s="180">
        <f>SUM(D43:H43)</f>
        <v>119436</v>
      </c>
      <c r="J43" s="329" t="s">
        <v>61</v>
      </c>
      <c r="K43" s="330"/>
    </row>
    <row r="44" spans="2:11" ht="21" customHeight="1">
      <c r="B44" s="327" t="s">
        <v>57</v>
      </c>
      <c r="C44" s="328"/>
      <c r="D44" s="180">
        <v>62543</v>
      </c>
      <c r="E44" s="180">
        <v>0</v>
      </c>
      <c r="F44" s="180">
        <v>0</v>
      </c>
      <c r="G44" s="180">
        <v>0</v>
      </c>
      <c r="H44" s="180">
        <v>0</v>
      </c>
      <c r="I44" s="180">
        <f>SUM(D44:H44)</f>
        <v>62543</v>
      </c>
      <c r="J44" s="329" t="s">
        <v>60</v>
      </c>
      <c r="K44" s="330"/>
    </row>
    <row r="45" spans="2:11" ht="21" customHeight="1">
      <c r="B45" s="327" t="s">
        <v>56</v>
      </c>
      <c r="C45" s="328"/>
      <c r="D45" s="180">
        <v>442</v>
      </c>
      <c r="E45" s="180">
        <v>0</v>
      </c>
      <c r="F45" s="180">
        <v>0</v>
      </c>
      <c r="G45" s="180">
        <v>0</v>
      </c>
      <c r="H45" s="180">
        <v>0</v>
      </c>
      <c r="I45" s="180">
        <f>SUM(D45:H45)</f>
        <v>442</v>
      </c>
      <c r="J45" s="329" t="s">
        <v>59</v>
      </c>
      <c r="K45" s="330"/>
    </row>
    <row r="46" spans="2:11" ht="21" customHeight="1">
      <c r="B46" s="315" t="s">
        <v>30</v>
      </c>
      <c r="C46" s="316" t="s">
        <v>30</v>
      </c>
      <c r="D46" s="181"/>
      <c r="E46" s="181"/>
      <c r="F46" s="181"/>
      <c r="G46" s="181"/>
      <c r="H46" s="181"/>
      <c r="I46" s="181"/>
      <c r="J46" s="317" t="s">
        <v>29</v>
      </c>
      <c r="K46" s="318"/>
    </row>
    <row r="47" spans="2:11" ht="21" customHeight="1">
      <c r="B47" s="319" t="s">
        <v>58</v>
      </c>
      <c r="C47" s="320"/>
      <c r="D47" s="182">
        <v>10074</v>
      </c>
      <c r="E47" s="182">
        <v>18018</v>
      </c>
      <c r="F47" s="182">
        <v>4100</v>
      </c>
      <c r="G47" s="182">
        <v>5</v>
      </c>
      <c r="H47" s="182">
        <v>28032</v>
      </c>
      <c r="I47" s="182">
        <f>SUM(D47:H47)</f>
        <v>60229</v>
      </c>
      <c r="J47" s="321" t="s">
        <v>61</v>
      </c>
      <c r="K47" s="322"/>
    </row>
    <row r="48" spans="2:11" ht="21" customHeight="1">
      <c r="B48" s="319" t="s">
        <v>57</v>
      </c>
      <c r="C48" s="320"/>
      <c r="D48" s="182">
        <v>12337</v>
      </c>
      <c r="E48" s="182">
        <v>0</v>
      </c>
      <c r="F48" s="182">
        <v>0</v>
      </c>
      <c r="G48" s="182">
        <v>0</v>
      </c>
      <c r="H48" s="182">
        <v>0</v>
      </c>
      <c r="I48" s="182">
        <f>SUM(D48:H48)</f>
        <v>12337</v>
      </c>
      <c r="J48" s="321" t="s">
        <v>60</v>
      </c>
      <c r="K48" s="322"/>
    </row>
    <row r="49" spans="2:23" ht="21" customHeight="1">
      <c r="B49" s="323" t="s">
        <v>31</v>
      </c>
      <c r="C49" s="324" t="s">
        <v>31</v>
      </c>
      <c r="D49" s="179"/>
      <c r="E49" s="179"/>
      <c r="F49" s="179"/>
      <c r="G49" s="179"/>
      <c r="H49" s="179"/>
      <c r="I49" s="179"/>
      <c r="J49" s="325" t="s">
        <v>6</v>
      </c>
      <c r="K49" s="326"/>
    </row>
    <row r="50" spans="2:23" ht="21" customHeight="1">
      <c r="B50" s="327" t="s">
        <v>58</v>
      </c>
      <c r="C50" s="328"/>
      <c r="D50" s="180">
        <v>8848</v>
      </c>
      <c r="E50" s="180">
        <v>24089</v>
      </c>
      <c r="F50" s="180">
        <v>5248</v>
      </c>
      <c r="G50" s="180">
        <v>67</v>
      </c>
      <c r="H50" s="180">
        <v>29232</v>
      </c>
      <c r="I50" s="180">
        <f>SUM(D50:H50)</f>
        <v>67484</v>
      </c>
      <c r="J50" s="329" t="s">
        <v>61</v>
      </c>
      <c r="K50" s="330"/>
    </row>
    <row r="51" spans="2:23" ht="21" customHeight="1">
      <c r="B51" s="327" t="s">
        <v>57</v>
      </c>
      <c r="C51" s="328"/>
      <c r="D51" s="180">
        <v>5208</v>
      </c>
      <c r="E51" s="180">
        <v>0</v>
      </c>
      <c r="F51" s="180">
        <v>0</v>
      </c>
      <c r="G51" s="180">
        <v>0</v>
      </c>
      <c r="H51" s="180">
        <v>0</v>
      </c>
      <c r="I51" s="180">
        <f>SUM(D51:H51)</f>
        <v>5208</v>
      </c>
      <c r="J51" s="329" t="s">
        <v>60</v>
      </c>
      <c r="K51" s="330"/>
    </row>
    <row r="52" spans="2:23" ht="21" customHeight="1">
      <c r="B52" s="315" t="s">
        <v>33</v>
      </c>
      <c r="C52" s="316" t="s">
        <v>33</v>
      </c>
      <c r="D52" s="181"/>
      <c r="E52" s="181"/>
      <c r="F52" s="181"/>
      <c r="G52" s="181"/>
      <c r="H52" s="181"/>
      <c r="I52" s="181"/>
      <c r="J52" s="317" t="s">
        <v>32</v>
      </c>
      <c r="K52" s="318"/>
    </row>
    <row r="53" spans="2:23" ht="21" customHeight="1">
      <c r="B53" s="319" t="s">
        <v>58</v>
      </c>
      <c r="C53" s="320"/>
      <c r="D53" s="182">
        <v>13593</v>
      </c>
      <c r="E53" s="182">
        <v>22560</v>
      </c>
      <c r="F53" s="182">
        <v>2788</v>
      </c>
      <c r="G53" s="182">
        <v>238</v>
      </c>
      <c r="H53" s="182">
        <v>20919</v>
      </c>
      <c r="I53" s="182">
        <f>SUM(D53:H53)</f>
        <v>60098</v>
      </c>
      <c r="J53" s="321" t="s">
        <v>61</v>
      </c>
      <c r="K53" s="322"/>
    </row>
    <row r="54" spans="2:23" ht="21" customHeight="1">
      <c r="B54" s="319" t="s">
        <v>57</v>
      </c>
      <c r="C54" s="320"/>
      <c r="D54" s="182">
        <v>1035</v>
      </c>
      <c r="E54" s="182">
        <v>0</v>
      </c>
      <c r="F54" s="182">
        <v>0</v>
      </c>
      <c r="G54" s="182">
        <v>0</v>
      </c>
      <c r="H54" s="182">
        <v>0</v>
      </c>
      <c r="I54" s="182">
        <f>SUM(D54:H54)</f>
        <v>1035</v>
      </c>
      <c r="J54" s="321" t="s">
        <v>60</v>
      </c>
      <c r="K54" s="322"/>
      <c r="N54" s="15"/>
      <c r="W54" s="14"/>
    </row>
    <row r="55" spans="2:23" ht="21" customHeight="1">
      <c r="B55" s="311" t="s">
        <v>35</v>
      </c>
      <c r="C55" s="312" t="s">
        <v>35</v>
      </c>
      <c r="D55" s="186"/>
      <c r="E55" s="186"/>
      <c r="F55" s="186"/>
      <c r="G55" s="186"/>
      <c r="H55" s="186"/>
      <c r="I55" s="186"/>
      <c r="J55" s="313" t="s">
        <v>34</v>
      </c>
      <c r="K55" s="314"/>
    </row>
    <row r="56" spans="2:23" ht="21" customHeight="1">
      <c r="B56" s="306" t="s">
        <v>58</v>
      </c>
      <c r="C56" s="307"/>
      <c r="D56" s="187">
        <f>D9+D12+D15+D18+D21+D24+D27+D38+D41+D43+D47+D50+D53</f>
        <v>290769</v>
      </c>
      <c r="E56" s="187">
        <f>E9+E12+E15+E18+E21+E24+E27+E38+E41+E43+E47+E50+E53</f>
        <v>1095237</v>
      </c>
      <c r="F56" s="187">
        <f>F9+F12+F15+F18+F21+F24+F27+F38+F41+F43+F47+F50+F53</f>
        <v>284088</v>
      </c>
      <c r="G56" s="187">
        <f>G9+G12+G15+G18+G21+G24+G27+G38+G41+G43+G47+G50+G53</f>
        <v>27203</v>
      </c>
      <c r="H56" s="187">
        <f>H9+H12+H15+H18+H21+H24+H27+H38+H41+H43+H47+H50+H53</f>
        <v>1610408</v>
      </c>
      <c r="I56" s="187">
        <f>SUM(D56:H56)</f>
        <v>3307705</v>
      </c>
      <c r="J56" s="308" t="s">
        <v>61</v>
      </c>
      <c r="K56" s="309"/>
    </row>
    <row r="57" spans="2:23" ht="21" customHeight="1">
      <c r="B57" s="306" t="s">
        <v>57</v>
      </c>
      <c r="C57" s="307"/>
      <c r="D57" s="187">
        <f>SUM(D54+D51+D48+D44+D39+D28+D25+D22+D19+D16+D13+D10)</f>
        <v>373780</v>
      </c>
      <c r="E57" s="187">
        <f>SUM(E54+E51+E48+E44+E39+E28+E25+E22+E19+E16+E13+E10)</f>
        <v>0</v>
      </c>
      <c r="F57" s="187">
        <f>SUM(F54+F51+F48+F44+F39+F28+F25+F22+F19+F16+F13+F10)</f>
        <v>0</v>
      </c>
      <c r="G57" s="187">
        <f>SUM(G54+G51+G48+G44+G39+G28+G25+G22+G19+G16+G13+G10)</f>
        <v>0</v>
      </c>
      <c r="H57" s="187">
        <f>SUM(H54+H51+H48+H44+H39+H28+H25+H22+H19+H16+H13+H10)</f>
        <v>0</v>
      </c>
      <c r="I57" s="187">
        <f>SUM(D57:H57)</f>
        <v>373780</v>
      </c>
      <c r="J57" s="308" t="s">
        <v>60</v>
      </c>
      <c r="K57" s="309"/>
    </row>
    <row r="58" spans="2:23" ht="21" customHeight="1">
      <c r="B58" s="306" t="s">
        <v>56</v>
      </c>
      <c r="C58" s="307"/>
      <c r="D58" s="187">
        <f>SUM(D45)</f>
        <v>442</v>
      </c>
      <c r="E58" s="187">
        <f>SUM(E45)</f>
        <v>0</v>
      </c>
      <c r="F58" s="187">
        <f>SUM(F45)</f>
        <v>0</v>
      </c>
      <c r="G58" s="187">
        <f>SUM(G45)</f>
        <v>0</v>
      </c>
      <c r="H58" s="187">
        <f>SUM(H45)</f>
        <v>0</v>
      </c>
      <c r="I58" s="187">
        <f>SUM(D58:H58)</f>
        <v>442</v>
      </c>
      <c r="J58" s="308" t="s">
        <v>59</v>
      </c>
      <c r="K58" s="309"/>
    </row>
    <row r="59" spans="2:23" ht="18">
      <c r="B59" s="310" t="s">
        <v>332</v>
      </c>
      <c r="C59" s="310"/>
      <c r="D59" s="310"/>
      <c r="E59" s="310"/>
      <c r="F59" s="310"/>
      <c r="G59" s="310"/>
      <c r="H59" s="55"/>
      <c r="I59" s="55"/>
      <c r="J59" s="55"/>
      <c r="K59" s="110" t="s">
        <v>333</v>
      </c>
    </row>
  </sheetData>
  <mergeCells count="97">
    <mergeCell ref="B41:C41"/>
    <mergeCell ref="J41:K41"/>
    <mergeCell ref="B42:C42"/>
    <mergeCell ref="J42:K42"/>
    <mergeCell ref="B3:K3"/>
    <mergeCell ref="B4:K4"/>
    <mergeCell ref="B5:C7"/>
    <mergeCell ref="D5:I5"/>
    <mergeCell ref="J5:K7"/>
    <mergeCell ref="B8:C8"/>
    <mergeCell ref="J8:K8"/>
    <mergeCell ref="B9:C9"/>
    <mergeCell ref="J9:K9"/>
    <mergeCell ref="B10:C10"/>
    <mergeCell ref="J10:K10"/>
    <mergeCell ref="B11:C11"/>
    <mergeCell ref="J11:K11"/>
    <mergeCell ref="B12:C12"/>
    <mergeCell ref="J12:K12"/>
    <mergeCell ref="B13:C13"/>
    <mergeCell ref="J13:K13"/>
    <mergeCell ref="B14:C14"/>
    <mergeCell ref="J14:K14"/>
    <mergeCell ref="B15:C15"/>
    <mergeCell ref="J15:K15"/>
    <mergeCell ref="B16:C16"/>
    <mergeCell ref="J16:K16"/>
    <mergeCell ref="B17:C17"/>
    <mergeCell ref="J17:K17"/>
    <mergeCell ref="B18:C18"/>
    <mergeCell ref="J18:K18"/>
    <mergeCell ref="B19:C19"/>
    <mergeCell ref="J19:K19"/>
    <mergeCell ref="B20:C20"/>
    <mergeCell ref="J20:K20"/>
    <mergeCell ref="B24:C24"/>
    <mergeCell ref="J24:K24"/>
    <mergeCell ref="B25:C25"/>
    <mergeCell ref="J25:K25"/>
    <mergeCell ref="B21:C21"/>
    <mergeCell ref="J21:K21"/>
    <mergeCell ref="B22:C22"/>
    <mergeCell ref="J22:K22"/>
    <mergeCell ref="B23:C23"/>
    <mergeCell ref="J23:K23"/>
    <mergeCell ref="B26:C26"/>
    <mergeCell ref="J26:K26"/>
    <mergeCell ref="B27:C27"/>
    <mergeCell ref="J27:K27"/>
    <mergeCell ref="B28:C28"/>
    <mergeCell ref="J28:K28"/>
    <mergeCell ref="B32:K32"/>
    <mergeCell ref="B33:K33"/>
    <mergeCell ref="B34:C36"/>
    <mergeCell ref="D34:I34"/>
    <mergeCell ref="J34:K36"/>
    <mergeCell ref="B37:C37"/>
    <mergeCell ref="J37:K37"/>
    <mergeCell ref="B38:C38"/>
    <mergeCell ref="J38:K38"/>
    <mergeCell ref="B39:C39"/>
    <mergeCell ref="J39:K39"/>
    <mergeCell ref="B40:C40"/>
    <mergeCell ref="J40:K40"/>
    <mergeCell ref="B43:C43"/>
    <mergeCell ref="J43:K43"/>
    <mergeCell ref="B44:C44"/>
    <mergeCell ref="J44:K44"/>
    <mergeCell ref="B45:C45"/>
    <mergeCell ref="J45:K45"/>
    <mergeCell ref="B46:C46"/>
    <mergeCell ref="J46:K46"/>
    <mergeCell ref="B47:C47"/>
    <mergeCell ref="J47:K47"/>
    <mergeCell ref="B48:C48"/>
    <mergeCell ref="J48:K48"/>
    <mergeCell ref="B49:C49"/>
    <mergeCell ref="J49:K49"/>
    <mergeCell ref="B50:C50"/>
    <mergeCell ref="J50:K50"/>
    <mergeCell ref="B51:C51"/>
    <mergeCell ref="J51:K51"/>
    <mergeCell ref="B52:C52"/>
    <mergeCell ref="J52:K52"/>
    <mergeCell ref="B53:C53"/>
    <mergeCell ref="J53:K53"/>
    <mergeCell ref="B54:C54"/>
    <mergeCell ref="J54:K54"/>
    <mergeCell ref="B58:C58"/>
    <mergeCell ref="J58:K58"/>
    <mergeCell ref="B59:G59"/>
    <mergeCell ref="B55:C55"/>
    <mergeCell ref="J55:K55"/>
    <mergeCell ref="B56:C56"/>
    <mergeCell ref="J56:K56"/>
    <mergeCell ref="B57:C57"/>
    <mergeCell ref="J57:K57"/>
  </mergeCells>
  <pageMargins left="0.7" right="0.7" top="0.75" bottom="0.75" header="0.3" footer="0.3"/>
  <pageSetup paperSize="9" scale="66" fitToHeight="0" orientation="landscape" r:id="rId1"/>
  <rowBreaks count="1" manualBreakCount="1">
    <brk id="29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30">
    <tabColor theme="8" tint="0.79998168889431442"/>
  </sheetPr>
  <dimension ref="B1:L77"/>
  <sheetViews>
    <sheetView showGridLines="0" rightToLeft="1" view="pageBreakPreview" zoomScale="91" zoomScaleNormal="100" zoomScaleSheetLayoutView="91" workbookViewId="0">
      <selection activeCell="I82" sqref="I82"/>
    </sheetView>
  </sheetViews>
  <sheetFormatPr defaultRowHeight="12.75"/>
  <cols>
    <col min="2" max="3" width="13.28515625" customWidth="1"/>
    <col min="4" max="9" width="21.85546875" customWidth="1"/>
    <col min="10" max="11" width="13.28515625" customWidth="1"/>
    <col min="12" max="12" width="5.7109375" customWidth="1"/>
  </cols>
  <sheetData>
    <row r="1" spans="2:11" ht="0.95" customHeight="1"/>
    <row r="2" spans="2:11" ht="19.5">
      <c r="B2" s="15" t="s">
        <v>198</v>
      </c>
      <c r="K2" s="14" t="s">
        <v>102</v>
      </c>
    </row>
    <row r="3" spans="2:11" ht="20.25">
      <c r="B3" s="370" t="s">
        <v>273</v>
      </c>
      <c r="C3" s="370"/>
      <c r="D3" s="370"/>
      <c r="E3" s="370"/>
      <c r="F3" s="370"/>
      <c r="G3" s="370"/>
      <c r="H3" s="370"/>
      <c r="I3" s="370"/>
      <c r="J3" s="370"/>
      <c r="K3" s="370"/>
    </row>
    <row r="4" spans="2:11" ht="20.25">
      <c r="B4" s="370" t="s">
        <v>274</v>
      </c>
      <c r="C4" s="370"/>
      <c r="D4" s="370"/>
      <c r="E4" s="370"/>
      <c r="F4" s="370"/>
      <c r="G4" s="370"/>
      <c r="H4" s="370"/>
      <c r="I4" s="370"/>
      <c r="J4" s="370"/>
      <c r="K4" s="370"/>
    </row>
    <row r="5" spans="2:11" ht="19.5">
      <c r="B5" s="366" t="s">
        <v>98</v>
      </c>
      <c r="C5" s="367"/>
      <c r="D5" s="237" t="s">
        <v>62</v>
      </c>
      <c r="E5" s="237"/>
      <c r="F5" s="237"/>
      <c r="G5" s="237"/>
      <c r="H5" s="237"/>
      <c r="I5" s="238"/>
      <c r="J5" s="371" t="s">
        <v>145</v>
      </c>
      <c r="K5" s="372"/>
    </row>
    <row r="6" spans="2:11" ht="19.5">
      <c r="B6" s="368"/>
      <c r="C6" s="369"/>
      <c r="D6" s="194" t="s">
        <v>65</v>
      </c>
      <c r="E6" s="195" t="s">
        <v>64</v>
      </c>
      <c r="F6" s="195" t="s">
        <v>97</v>
      </c>
      <c r="G6" s="194" t="s">
        <v>82</v>
      </c>
      <c r="H6" s="196" t="s">
        <v>63</v>
      </c>
      <c r="I6" s="195" t="s">
        <v>35</v>
      </c>
      <c r="J6" s="373"/>
      <c r="K6" s="374"/>
    </row>
    <row r="7" spans="2:11" ht="39">
      <c r="B7" s="368"/>
      <c r="C7" s="369"/>
      <c r="D7" s="161" t="s">
        <v>68</v>
      </c>
      <c r="E7" s="161" t="s">
        <v>67</v>
      </c>
      <c r="F7" s="161" t="s">
        <v>175</v>
      </c>
      <c r="G7" s="54" t="s">
        <v>80</v>
      </c>
      <c r="H7" s="161" t="s">
        <v>66</v>
      </c>
      <c r="I7" s="161" t="s">
        <v>34</v>
      </c>
      <c r="J7" s="373"/>
      <c r="K7" s="374"/>
    </row>
    <row r="8" spans="2:11" ht="21" customHeight="1">
      <c r="B8" s="362" t="s">
        <v>8</v>
      </c>
      <c r="C8" s="363"/>
      <c r="D8" s="168"/>
      <c r="E8" s="168"/>
      <c r="F8" s="168"/>
      <c r="G8" s="168"/>
      <c r="H8" s="168"/>
      <c r="I8" s="168"/>
      <c r="J8" s="364" t="s">
        <v>7</v>
      </c>
      <c r="K8" s="365"/>
    </row>
    <row r="9" spans="2:11" ht="21" customHeight="1">
      <c r="B9" s="358" t="s">
        <v>232</v>
      </c>
      <c r="C9" s="359"/>
      <c r="D9" s="10">
        <v>36120</v>
      </c>
      <c r="E9" s="10">
        <v>326337</v>
      </c>
      <c r="F9" s="10">
        <v>70632</v>
      </c>
      <c r="G9" s="10">
        <v>819</v>
      </c>
      <c r="H9" s="10">
        <v>47790</v>
      </c>
      <c r="I9" s="10">
        <f>SUM(D9:H9)</f>
        <v>481698</v>
      </c>
      <c r="J9" s="360" t="s">
        <v>55</v>
      </c>
      <c r="K9" s="361"/>
    </row>
    <row r="10" spans="2:11" ht="21" customHeight="1">
      <c r="B10" s="358" t="s">
        <v>69</v>
      </c>
      <c r="C10" s="359"/>
      <c r="D10" s="10">
        <v>12040</v>
      </c>
      <c r="E10" s="10">
        <v>62403</v>
      </c>
      <c r="F10" s="10">
        <v>60168</v>
      </c>
      <c r="G10" s="10">
        <v>819</v>
      </c>
      <c r="H10" s="10">
        <v>212625</v>
      </c>
      <c r="I10" s="10">
        <f>SUM(D10:H10)</f>
        <v>348055</v>
      </c>
      <c r="J10" s="360" t="s">
        <v>54</v>
      </c>
      <c r="K10" s="361"/>
    </row>
    <row r="11" spans="2:11" ht="21" customHeight="1">
      <c r="B11" s="358" t="s">
        <v>51</v>
      </c>
      <c r="C11" s="359"/>
      <c r="D11" s="10">
        <v>0</v>
      </c>
      <c r="E11" s="10">
        <v>6820</v>
      </c>
      <c r="F11" s="10">
        <v>872</v>
      </c>
      <c r="G11" s="10">
        <v>0</v>
      </c>
      <c r="H11" s="10">
        <v>26730</v>
      </c>
      <c r="I11" s="10">
        <f>SUM(D11:H11)</f>
        <v>34422</v>
      </c>
      <c r="J11" s="360" t="s">
        <v>53</v>
      </c>
      <c r="K11" s="361"/>
    </row>
    <row r="12" spans="2:11" ht="21" customHeight="1">
      <c r="B12" s="358" t="s">
        <v>36</v>
      </c>
      <c r="C12" s="359"/>
      <c r="D12" s="10">
        <v>0</v>
      </c>
      <c r="E12" s="10">
        <v>0</v>
      </c>
      <c r="F12" s="10">
        <v>0</v>
      </c>
      <c r="G12" s="10">
        <v>0</v>
      </c>
      <c r="H12" s="10">
        <v>1215</v>
      </c>
      <c r="I12" s="10">
        <f>SUM(D12:H12)</f>
        <v>1215</v>
      </c>
      <c r="J12" s="360" t="s">
        <v>37</v>
      </c>
      <c r="K12" s="361"/>
    </row>
    <row r="13" spans="2:11" ht="17.25" customHeight="1">
      <c r="B13" s="354" t="s">
        <v>12</v>
      </c>
      <c r="C13" s="355"/>
      <c r="D13" s="172"/>
      <c r="E13" s="172"/>
      <c r="F13" s="172"/>
      <c r="G13" s="172"/>
      <c r="H13" s="172"/>
      <c r="I13" s="172"/>
      <c r="J13" s="356" t="s">
        <v>11</v>
      </c>
      <c r="K13" s="357"/>
    </row>
    <row r="14" spans="2:11" ht="17.25" customHeight="1">
      <c r="B14" s="346" t="s">
        <v>232</v>
      </c>
      <c r="C14" s="347"/>
      <c r="D14" s="11">
        <v>169554</v>
      </c>
      <c r="E14" s="11">
        <v>100141</v>
      </c>
      <c r="F14" s="11">
        <v>17205</v>
      </c>
      <c r="G14" s="11">
        <v>8932</v>
      </c>
      <c r="H14" s="11">
        <v>246891</v>
      </c>
      <c r="I14" s="11">
        <f>SUM(D14:H14)</f>
        <v>542723</v>
      </c>
      <c r="J14" s="348" t="s">
        <v>55</v>
      </c>
      <c r="K14" s="349"/>
    </row>
    <row r="15" spans="2:11" ht="17.25" customHeight="1">
      <c r="B15" s="346" t="s">
        <v>69</v>
      </c>
      <c r="C15" s="347"/>
      <c r="D15" s="11">
        <v>14322</v>
      </c>
      <c r="E15" s="11">
        <v>12667</v>
      </c>
      <c r="F15" s="11">
        <v>3330</v>
      </c>
      <c r="G15" s="11">
        <v>812</v>
      </c>
      <c r="H15" s="11">
        <v>309309</v>
      </c>
      <c r="I15" s="11">
        <f>SUM(D15:H15)</f>
        <v>340440</v>
      </c>
      <c r="J15" s="348" t="s">
        <v>54</v>
      </c>
      <c r="K15" s="349"/>
    </row>
    <row r="16" spans="2:11" ht="17.25" customHeight="1">
      <c r="B16" s="346" t="s">
        <v>51</v>
      </c>
      <c r="C16" s="347"/>
      <c r="D16" s="11">
        <v>0</v>
      </c>
      <c r="E16" s="11">
        <v>5019</v>
      </c>
      <c r="F16" s="11">
        <v>370</v>
      </c>
      <c r="G16" s="11">
        <v>0</v>
      </c>
      <c r="H16" s="11">
        <v>17922</v>
      </c>
      <c r="I16" s="11">
        <f>SUM(D16:H16)</f>
        <v>23311</v>
      </c>
      <c r="J16" s="348" t="s">
        <v>53</v>
      </c>
      <c r="K16" s="349"/>
    </row>
    <row r="17" spans="2:11" ht="17.25" customHeight="1">
      <c r="B17" s="346" t="s">
        <v>36</v>
      </c>
      <c r="C17" s="347"/>
      <c r="D17" s="11">
        <v>0</v>
      </c>
      <c r="E17" s="11">
        <v>0</v>
      </c>
      <c r="F17" s="11">
        <v>185</v>
      </c>
      <c r="G17" s="11">
        <v>406</v>
      </c>
      <c r="H17" s="11">
        <v>2163</v>
      </c>
      <c r="I17" s="11">
        <f>SUM(D17:H17)</f>
        <v>2754</v>
      </c>
      <c r="J17" s="348" t="s">
        <v>37</v>
      </c>
      <c r="K17" s="349"/>
    </row>
    <row r="18" spans="2:11" ht="21" customHeight="1">
      <c r="B18" s="362" t="s">
        <v>14</v>
      </c>
      <c r="C18" s="363" t="s">
        <v>14</v>
      </c>
      <c r="D18" s="168"/>
      <c r="E18" s="168"/>
      <c r="F18" s="168"/>
      <c r="G18" s="168"/>
      <c r="H18" s="168"/>
      <c r="I18" s="168"/>
      <c r="J18" s="364" t="s">
        <v>13</v>
      </c>
      <c r="K18" s="365"/>
    </row>
    <row r="19" spans="2:11" ht="21" customHeight="1">
      <c r="B19" s="358" t="s">
        <v>232</v>
      </c>
      <c r="C19" s="359"/>
      <c r="D19" s="10">
        <v>51883</v>
      </c>
      <c r="E19" s="10">
        <v>31348</v>
      </c>
      <c r="F19" s="10">
        <v>1764</v>
      </c>
      <c r="G19" s="10">
        <v>687</v>
      </c>
      <c r="H19" s="10">
        <v>59690</v>
      </c>
      <c r="I19" s="10">
        <f>SUM(D19:H19)</f>
        <v>145372</v>
      </c>
      <c r="J19" s="360" t="s">
        <v>55</v>
      </c>
      <c r="K19" s="361"/>
    </row>
    <row r="20" spans="2:11" ht="21" customHeight="1">
      <c r="B20" s="358" t="s">
        <v>69</v>
      </c>
      <c r="C20" s="359"/>
      <c r="D20" s="10">
        <v>8957</v>
      </c>
      <c r="E20" s="10">
        <v>5532</v>
      </c>
      <c r="F20" s="10">
        <v>840</v>
      </c>
      <c r="G20" s="10">
        <v>0</v>
      </c>
      <c r="H20" s="10">
        <v>90945</v>
      </c>
      <c r="I20" s="10">
        <f>SUM(D20:H20)</f>
        <v>106274</v>
      </c>
      <c r="J20" s="360" t="s">
        <v>54</v>
      </c>
      <c r="K20" s="361"/>
    </row>
    <row r="21" spans="2:11" ht="21" customHeight="1">
      <c r="B21" s="358" t="s">
        <v>51</v>
      </c>
      <c r="C21" s="359"/>
      <c r="D21" s="10">
        <v>0</v>
      </c>
      <c r="E21" s="10">
        <v>461</v>
      </c>
      <c r="F21" s="10">
        <v>0</v>
      </c>
      <c r="G21" s="10">
        <v>0</v>
      </c>
      <c r="H21" s="10">
        <v>940</v>
      </c>
      <c r="I21" s="10">
        <f>SUM(D21:H21)</f>
        <v>1401</v>
      </c>
      <c r="J21" s="360" t="s">
        <v>53</v>
      </c>
      <c r="K21" s="361"/>
    </row>
    <row r="22" spans="2:11" ht="21" customHeight="1">
      <c r="B22" s="354" t="s">
        <v>16</v>
      </c>
      <c r="C22" s="355" t="s">
        <v>16</v>
      </c>
      <c r="D22" s="172"/>
      <c r="E22" s="172"/>
      <c r="F22" s="172"/>
      <c r="G22" s="172"/>
      <c r="H22" s="172"/>
      <c r="I22" s="172"/>
      <c r="J22" s="356" t="s">
        <v>15</v>
      </c>
      <c r="K22" s="357"/>
    </row>
    <row r="23" spans="2:11" ht="21" customHeight="1">
      <c r="B23" s="346" t="s">
        <v>232</v>
      </c>
      <c r="C23" s="347"/>
      <c r="D23" s="11">
        <v>24674</v>
      </c>
      <c r="E23" s="11">
        <v>93380</v>
      </c>
      <c r="F23" s="11">
        <v>24552</v>
      </c>
      <c r="G23" s="11">
        <v>16</v>
      </c>
      <c r="H23" s="11">
        <v>4600</v>
      </c>
      <c r="I23" s="11">
        <f>SUM(D23:H23)</f>
        <v>147222</v>
      </c>
      <c r="J23" s="348"/>
      <c r="K23" s="349" t="s">
        <v>55</v>
      </c>
    </row>
    <row r="24" spans="2:11" ht="21" customHeight="1">
      <c r="B24" s="346" t="s">
        <v>69</v>
      </c>
      <c r="C24" s="347"/>
      <c r="D24" s="11">
        <v>1183</v>
      </c>
      <c r="E24" s="11">
        <v>4600</v>
      </c>
      <c r="F24" s="11">
        <v>7254</v>
      </c>
      <c r="G24" s="11">
        <v>3</v>
      </c>
      <c r="H24" s="11">
        <v>10400</v>
      </c>
      <c r="I24" s="11">
        <f>SUM(D24:H24)</f>
        <v>23440</v>
      </c>
      <c r="J24" s="348"/>
      <c r="K24" s="349" t="s">
        <v>54</v>
      </c>
    </row>
    <row r="25" spans="2:11" ht="21" customHeight="1">
      <c r="B25" s="346" t="s">
        <v>51</v>
      </c>
      <c r="C25" s="347"/>
      <c r="D25" s="11">
        <v>0</v>
      </c>
      <c r="E25" s="11">
        <v>0</v>
      </c>
      <c r="F25" s="11">
        <v>186</v>
      </c>
      <c r="G25" s="11">
        <v>0</v>
      </c>
      <c r="H25" s="11">
        <v>100</v>
      </c>
      <c r="I25" s="11">
        <f>SUM(D25:H25)</f>
        <v>286</v>
      </c>
      <c r="J25" s="348" t="s">
        <v>53</v>
      </c>
      <c r="K25" s="349"/>
    </row>
    <row r="26" spans="2:11" ht="21" customHeight="1">
      <c r="B26" s="362" t="s">
        <v>18</v>
      </c>
      <c r="C26" s="363" t="s">
        <v>18</v>
      </c>
      <c r="D26" s="168"/>
      <c r="E26" s="168"/>
      <c r="F26" s="168"/>
      <c r="G26" s="168"/>
      <c r="H26" s="168"/>
      <c r="I26" s="168"/>
      <c r="J26" s="364" t="s">
        <v>17</v>
      </c>
      <c r="K26" s="365"/>
    </row>
    <row r="27" spans="2:11" ht="21" customHeight="1">
      <c r="B27" s="358" t="s">
        <v>232</v>
      </c>
      <c r="C27" s="359"/>
      <c r="D27" s="10">
        <v>49555</v>
      </c>
      <c r="E27" s="10">
        <v>149149</v>
      </c>
      <c r="F27" s="10">
        <v>22477</v>
      </c>
      <c r="G27" s="10">
        <v>7326</v>
      </c>
      <c r="H27" s="10">
        <v>57591</v>
      </c>
      <c r="I27" s="10">
        <f>SUM(D27:H27)</f>
        <v>286098</v>
      </c>
      <c r="J27" s="360" t="s">
        <v>55</v>
      </c>
      <c r="K27" s="361"/>
    </row>
    <row r="28" spans="2:11" ht="21" customHeight="1">
      <c r="B28" s="358" t="s">
        <v>69</v>
      </c>
      <c r="C28" s="359"/>
      <c r="D28" s="10">
        <v>7950</v>
      </c>
      <c r="E28" s="10">
        <v>18774</v>
      </c>
      <c r="F28" s="10">
        <v>7657</v>
      </c>
      <c r="G28" s="10">
        <v>3256</v>
      </c>
      <c r="H28" s="10">
        <v>182016</v>
      </c>
      <c r="I28" s="10">
        <f>SUM(D28:H28)</f>
        <v>219653</v>
      </c>
      <c r="J28" s="360" t="s">
        <v>54</v>
      </c>
      <c r="K28" s="361"/>
    </row>
    <row r="29" spans="2:11" ht="21" customHeight="1">
      <c r="B29" s="358" t="s">
        <v>51</v>
      </c>
      <c r="C29" s="359"/>
      <c r="D29" s="10">
        <v>265</v>
      </c>
      <c r="E29" s="10">
        <v>8195</v>
      </c>
      <c r="F29" s="10">
        <v>494</v>
      </c>
      <c r="G29" s="10">
        <v>0</v>
      </c>
      <c r="H29" s="10">
        <v>13509</v>
      </c>
      <c r="I29" s="10">
        <f>SUM(D29:H29)</f>
        <v>22463</v>
      </c>
      <c r="J29" s="360" t="s">
        <v>53</v>
      </c>
      <c r="K29" s="361"/>
    </row>
    <row r="30" spans="2:11" ht="21" customHeight="1">
      <c r="B30" s="354" t="s">
        <v>20</v>
      </c>
      <c r="C30" s="355" t="s">
        <v>20</v>
      </c>
      <c r="D30" s="172"/>
      <c r="E30" s="172"/>
      <c r="F30" s="172"/>
      <c r="G30" s="172"/>
      <c r="H30" s="172"/>
      <c r="I30" s="172"/>
      <c r="J30" s="356" t="s">
        <v>19</v>
      </c>
      <c r="K30" s="357"/>
    </row>
    <row r="31" spans="2:11" ht="21" customHeight="1">
      <c r="B31" s="346" t="s">
        <v>232</v>
      </c>
      <c r="C31" s="347"/>
      <c r="D31" s="11">
        <v>52536</v>
      </c>
      <c r="E31" s="11">
        <v>98430</v>
      </c>
      <c r="F31" s="11">
        <v>26624</v>
      </c>
      <c r="G31" s="11">
        <v>960</v>
      </c>
      <c r="H31" s="11">
        <v>35260</v>
      </c>
      <c r="I31" s="11">
        <f>SUM(D31:H31)</f>
        <v>213810</v>
      </c>
      <c r="J31" s="346" t="s">
        <v>55</v>
      </c>
      <c r="K31" s="347"/>
    </row>
    <row r="32" spans="2:11" ht="21" customHeight="1">
      <c r="B32" s="346" t="s">
        <v>69</v>
      </c>
      <c r="C32" s="347"/>
      <c r="D32" s="11">
        <v>4776</v>
      </c>
      <c r="E32" s="11">
        <v>13896</v>
      </c>
      <c r="F32" s="11">
        <v>5888</v>
      </c>
      <c r="G32" s="11">
        <v>180</v>
      </c>
      <c r="H32" s="11">
        <v>75852</v>
      </c>
      <c r="I32" s="11">
        <f>SUM(D32:H32)</f>
        <v>100592</v>
      </c>
      <c r="J32" s="346" t="s">
        <v>54</v>
      </c>
      <c r="K32" s="347"/>
    </row>
    <row r="33" spans="2:11" ht="21" customHeight="1">
      <c r="B33" s="346" t="s">
        <v>51</v>
      </c>
      <c r="C33" s="347"/>
      <c r="D33" s="11">
        <v>0</v>
      </c>
      <c r="E33" s="11">
        <v>0</v>
      </c>
      <c r="F33" s="11">
        <v>0</v>
      </c>
      <c r="G33" s="11">
        <v>0</v>
      </c>
      <c r="H33" s="11">
        <v>860</v>
      </c>
      <c r="I33" s="11">
        <f>SUM(D33:H33)</f>
        <v>860</v>
      </c>
      <c r="J33" s="346" t="s">
        <v>53</v>
      </c>
      <c r="K33" s="347"/>
    </row>
    <row r="34" spans="2:11" ht="21" customHeight="1">
      <c r="B34" s="362" t="s">
        <v>22</v>
      </c>
      <c r="C34" s="363" t="s">
        <v>22</v>
      </c>
      <c r="D34" s="168"/>
      <c r="E34" s="168"/>
      <c r="F34" s="168"/>
      <c r="G34" s="168"/>
      <c r="H34" s="168"/>
      <c r="I34" s="168"/>
      <c r="J34" s="364" t="s">
        <v>21</v>
      </c>
      <c r="K34" s="365"/>
    </row>
    <row r="35" spans="2:11" ht="21" customHeight="1">
      <c r="B35" s="358" t="s">
        <v>232</v>
      </c>
      <c r="C35" s="359"/>
      <c r="D35" s="10">
        <v>36335</v>
      </c>
      <c r="E35" s="10">
        <v>6426</v>
      </c>
      <c r="F35" s="10">
        <v>1040</v>
      </c>
      <c r="G35" s="10">
        <v>188</v>
      </c>
      <c r="H35" s="10">
        <v>22119</v>
      </c>
      <c r="I35" s="10">
        <f>SUM(D35:H35)</f>
        <v>66108</v>
      </c>
      <c r="J35" s="360" t="s">
        <v>55</v>
      </c>
      <c r="K35" s="361"/>
    </row>
    <row r="36" spans="2:11" ht="21" customHeight="1">
      <c r="B36" s="358" t="s">
        <v>69</v>
      </c>
      <c r="C36" s="359"/>
      <c r="D36" s="10">
        <v>1720</v>
      </c>
      <c r="E36" s="10">
        <v>1638</v>
      </c>
      <c r="F36" s="10">
        <v>182</v>
      </c>
      <c r="G36" s="10">
        <v>94</v>
      </c>
      <c r="H36" s="10">
        <v>55550</v>
      </c>
      <c r="I36" s="10">
        <f>SUM(D36:H36)</f>
        <v>59184</v>
      </c>
      <c r="J36" s="360" t="s">
        <v>54</v>
      </c>
      <c r="K36" s="361"/>
    </row>
    <row r="37" spans="2:11" ht="21" customHeight="1">
      <c r="B37" s="358" t="s">
        <v>51</v>
      </c>
      <c r="C37" s="359"/>
      <c r="D37" s="10">
        <v>0</v>
      </c>
      <c r="E37" s="10">
        <v>315</v>
      </c>
      <c r="F37" s="10">
        <v>0</v>
      </c>
      <c r="G37" s="10">
        <v>0</v>
      </c>
      <c r="H37" s="10">
        <v>505</v>
      </c>
      <c r="I37" s="10">
        <f>SUM(D37:H37)</f>
        <v>820</v>
      </c>
      <c r="J37" s="360" t="s">
        <v>53</v>
      </c>
      <c r="K37" s="361"/>
    </row>
    <row r="38" spans="2:11" ht="33" customHeight="1">
      <c r="B38" s="15" t="s">
        <v>199</v>
      </c>
      <c r="C38" s="27"/>
      <c r="D38" s="42"/>
      <c r="E38" s="42"/>
      <c r="F38" s="42"/>
      <c r="G38" s="42"/>
      <c r="H38" s="42"/>
      <c r="I38" s="43"/>
      <c r="J38" s="26"/>
      <c r="K38" s="14" t="s">
        <v>200</v>
      </c>
    </row>
    <row r="39" spans="2:11" ht="33" customHeight="1">
      <c r="B39" s="15"/>
      <c r="C39" s="27"/>
      <c r="D39" s="42"/>
      <c r="E39" s="42"/>
      <c r="F39" s="42"/>
      <c r="G39" s="42"/>
      <c r="H39" s="42"/>
      <c r="I39" s="43"/>
      <c r="J39" s="26"/>
      <c r="K39" s="14"/>
    </row>
    <row r="40" spans="2:11" ht="20.25">
      <c r="B40" s="370" t="s">
        <v>273</v>
      </c>
      <c r="C40" s="370"/>
      <c r="D40" s="370"/>
      <c r="E40" s="370"/>
      <c r="F40" s="370"/>
      <c r="G40" s="370"/>
      <c r="H40" s="370"/>
      <c r="I40" s="370"/>
      <c r="J40" s="370"/>
      <c r="K40" s="370"/>
    </row>
    <row r="41" spans="2:11" ht="20.25">
      <c r="B41" s="370" t="s">
        <v>274</v>
      </c>
      <c r="C41" s="370"/>
      <c r="D41" s="370"/>
      <c r="E41" s="370"/>
      <c r="F41" s="370"/>
      <c r="G41" s="370"/>
      <c r="H41" s="370"/>
      <c r="I41" s="370"/>
      <c r="J41" s="370"/>
      <c r="K41" s="370"/>
    </row>
    <row r="42" spans="2:11" ht="19.899999999999999" hidden="1" customHeight="1"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2:11" ht="50.25" customHeight="1">
      <c r="B43" s="366" t="s">
        <v>98</v>
      </c>
      <c r="C43" s="367"/>
      <c r="D43" s="246" t="s">
        <v>62</v>
      </c>
      <c r="E43" s="246"/>
      <c r="F43" s="246"/>
      <c r="G43" s="246"/>
      <c r="H43" s="246"/>
      <c r="I43" s="247"/>
      <c r="J43" s="366" t="s">
        <v>145</v>
      </c>
      <c r="K43" s="367"/>
    </row>
    <row r="44" spans="2:11" ht="20.25">
      <c r="B44" s="368"/>
      <c r="C44" s="369"/>
      <c r="D44" s="125" t="s">
        <v>65</v>
      </c>
      <c r="E44" s="126" t="s">
        <v>64</v>
      </c>
      <c r="F44" s="126" t="s">
        <v>97</v>
      </c>
      <c r="G44" s="125" t="s">
        <v>82</v>
      </c>
      <c r="H44" s="127" t="s">
        <v>63</v>
      </c>
      <c r="I44" s="126" t="s">
        <v>35</v>
      </c>
      <c r="J44" s="368"/>
      <c r="K44" s="369"/>
    </row>
    <row r="45" spans="2:11" ht="40.5">
      <c r="B45" s="368"/>
      <c r="C45" s="369"/>
      <c r="D45" s="113" t="s">
        <v>68</v>
      </c>
      <c r="E45" s="113" t="s">
        <v>67</v>
      </c>
      <c r="F45" s="113" t="s">
        <v>175</v>
      </c>
      <c r="G45" s="115" t="s">
        <v>80</v>
      </c>
      <c r="H45" s="113" t="s">
        <v>66</v>
      </c>
      <c r="I45" s="113" t="s">
        <v>34</v>
      </c>
      <c r="J45" s="368"/>
      <c r="K45" s="369"/>
    </row>
    <row r="46" spans="2:11" ht="19.5">
      <c r="B46" s="362" t="s">
        <v>24</v>
      </c>
      <c r="C46" s="363" t="s">
        <v>24</v>
      </c>
      <c r="D46" s="193"/>
      <c r="E46" s="193"/>
      <c r="F46" s="193"/>
      <c r="G46" s="193"/>
      <c r="H46" s="193"/>
      <c r="I46" s="193"/>
      <c r="J46" s="364" t="s">
        <v>23</v>
      </c>
      <c r="K46" s="365"/>
    </row>
    <row r="47" spans="2:11" ht="19.5">
      <c r="B47" s="358" t="s">
        <v>232</v>
      </c>
      <c r="C47" s="359"/>
      <c r="D47" s="10">
        <v>29815</v>
      </c>
      <c r="E47" s="10">
        <v>31390</v>
      </c>
      <c r="F47" s="10">
        <v>2376</v>
      </c>
      <c r="G47" s="10">
        <v>39</v>
      </c>
      <c r="H47" s="10">
        <v>2828</v>
      </c>
      <c r="I47" s="10">
        <f>SUM(D47:H47)</f>
        <v>66448</v>
      </c>
      <c r="J47" s="360" t="s">
        <v>55</v>
      </c>
      <c r="K47" s="361"/>
    </row>
    <row r="48" spans="2:11" ht="19.5">
      <c r="B48" s="358" t="s">
        <v>69</v>
      </c>
      <c r="C48" s="359"/>
      <c r="D48" s="10">
        <v>2010</v>
      </c>
      <c r="E48" s="10">
        <v>3285</v>
      </c>
      <c r="F48" s="10">
        <v>1056</v>
      </c>
      <c r="G48" s="10">
        <v>39</v>
      </c>
      <c r="H48" s="10">
        <v>11413</v>
      </c>
      <c r="I48" s="10">
        <f>SUM(D48:H48)</f>
        <v>17803</v>
      </c>
      <c r="J48" s="360" t="s">
        <v>54</v>
      </c>
      <c r="K48" s="361"/>
    </row>
    <row r="49" spans="2:11" ht="19.5">
      <c r="B49" s="358" t="s">
        <v>51</v>
      </c>
      <c r="C49" s="359"/>
      <c r="D49" s="10">
        <v>0</v>
      </c>
      <c r="E49" s="10">
        <v>0</v>
      </c>
      <c r="F49" s="10">
        <v>132</v>
      </c>
      <c r="G49" s="10">
        <v>0</v>
      </c>
      <c r="H49" s="10">
        <v>0</v>
      </c>
      <c r="I49" s="10">
        <f>SUM(D49:H49)</f>
        <v>132</v>
      </c>
      <c r="J49" s="360" t="s">
        <v>53</v>
      </c>
      <c r="K49" s="361"/>
    </row>
    <row r="50" spans="2:11" ht="19.5">
      <c r="B50" s="354" t="s">
        <v>26</v>
      </c>
      <c r="C50" s="355" t="s">
        <v>26</v>
      </c>
      <c r="D50" s="172"/>
      <c r="E50" s="172"/>
      <c r="F50" s="172"/>
      <c r="G50" s="172"/>
      <c r="H50" s="172"/>
      <c r="I50" s="172"/>
      <c r="J50" s="356" t="s">
        <v>25</v>
      </c>
      <c r="K50" s="357"/>
    </row>
    <row r="51" spans="2:11" ht="19.5">
      <c r="B51" s="346" t="s">
        <v>232</v>
      </c>
      <c r="C51" s="347"/>
      <c r="D51" s="11">
        <v>4368</v>
      </c>
      <c r="E51" s="11">
        <v>15600</v>
      </c>
      <c r="F51" s="11">
        <v>3564</v>
      </c>
      <c r="G51" s="11">
        <v>1687</v>
      </c>
      <c r="H51" s="11">
        <v>3874</v>
      </c>
      <c r="I51" s="11">
        <f>SUM(D51:H51)</f>
        <v>29093</v>
      </c>
      <c r="J51" s="348" t="s">
        <v>55</v>
      </c>
      <c r="K51" s="349"/>
    </row>
    <row r="52" spans="2:11" ht="19.5">
      <c r="B52" s="346" t="s">
        <v>69</v>
      </c>
      <c r="C52" s="347"/>
      <c r="D52" s="11">
        <v>2184</v>
      </c>
      <c r="E52" s="11">
        <v>450</v>
      </c>
      <c r="F52" s="11">
        <v>1134</v>
      </c>
      <c r="G52" s="11">
        <v>252</v>
      </c>
      <c r="H52" s="11">
        <v>6942</v>
      </c>
      <c r="I52" s="11">
        <f>SUM(D52:H52)</f>
        <v>10962</v>
      </c>
      <c r="J52" s="348" t="s">
        <v>54</v>
      </c>
      <c r="K52" s="349"/>
    </row>
    <row r="53" spans="2:11" ht="19.5">
      <c r="B53" s="346" t="s">
        <v>51</v>
      </c>
      <c r="C53" s="347"/>
      <c r="D53" s="11">
        <v>0</v>
      </c>
      <c r="E53" s="11">
        <v>450</v>
      </c>
      <c r="F53" s="11">
        <v>0</v>
      </c>
      <c r="G53" s="11">
        <v>0</v>
      </c>
      <c r="H53" s="11">
        <v>26</v>
      </c>
      <c r="I53" s="11">
        <f>SUM(D53:H53)</f>
        <v>476</v>
      </c>
      <c r="J53" s="348" t="s">
        <v>53</v>
      </c>
      <c r="K53" s="349"/>
    </row>
    <row r="54" spans="2:11" ht="19.5">
      <c r="B54" s="362" t="s">
        <v>28</v>
      </c>
      <c r="C54" s="363" t="s">
        <v>28</v>
      </c>
      <c r="D54" s="168"/>
      <c r="E54" s="168"/>
      <c r="F54" s="168"/>
      <c r="G54" s="168"/>
      <c r="H54" s="168"/>
      <c r="I54" s="168"/>
      <c r="J54" s="364" t="s">
        <v>27</v>
      </c>
      <c r="K54" s="365"/>
    </row>
    <row r="55" spans="2:11" ht="19.5">
      <c r="B55" s="358" t="s">
        <v>232</v>
      </c>
      <c r="C55" s="359"/>
      <c r="D55" s="10">
        <v>95472</v>
      </c>
      <c r="E55" s="10">
        <v>33048</v>
      </c>
      <c r="F55" s="10">
        <v>11340</v>
      </c>
      <c r="G55" s="10">
        <v>350</v>
      </c>
      <c r="H55" s="10">
        <v>17686</v>
      </c>
      <c r="I55" s="10">
        <f>SUM(D55:H55)</f>
        <v>157896</v>
      </c>
      <c r="J55" s="360" t="s">
        <v>55</v>
      </c>
      <c r="K55" s="361"/>
    </row>
    <row r="56" spans="2:11" ht="19.5">
      <c r="B56" s="358" t="s">
        <v>69</v>
      </c>
      <c r="C56" s="359"/>
      <c r="D56" s="10">
        <v>8177</v>
      </c>
      <c r="E56" s="10">
        <v>816</v>
      </c>
      <c r="F56" s="10">
        <v>630</v>
      </c>
      <c r="G56" s="10">
        <v>28</v>
      </c>
      <c r="H56" s="10">
        <v>14208</v>
      </c>
      <c r="I56" s="10">
        <f>SUM(D56:H56)</f>
        <v>23859</v>
      </c>
      <c r="J56" s="360" t="s">
        <v>54</v>
      </c>
      <c r="K56" s="361"/>
    </row>
    <row r="57" spans="2:11" ht="19.5">
      <c r="B57" s="358" t="s">
        <v>51</v>
      </c>
      <c r="C57" s="359"/>
      <c r="D57" s="10">
        <v>0</v>
      </c>
      <c r="E57" s="10">
        <v>0</v>
      </c>
      <c r="F57" s="10">
        <v>0</v>
      </c>
      <c r="G57" s="10">
        <v>0</v>
      </c>
      <c r="H57" s="10">
        <v>666</v>
      </c>
      <c r="I57" s="10">
        <f>SUM(D57:H57)</f>
        <v>666</v>
      </c>
      <c r="J57" s="360" t="s">
        <v>53</v>
      </c>
      <c r="K57" s="361"/>
    </row>
    <row r="58" spans="2:11" ht="19.5">
      <c r="B58" s="197"/>
      <c r="C58" s="169"/>
      <c r="D58" s="198"/>
      <c r="E58" s="198"/>
      <c r="F58" s="198"/>
      <c r="G58" s="198"/>
      <c r="H58" s="198"/>
      <c r="I58" s="198"/>
      <c r="J58" s="170"/>
      <c r="K58" s="199"/>
    </row>
    <row r="59" spans="2:11" ht="19.5">
      <c r="B59" s="354" t="s">
        <v>30</v>
      </c>
      <c r="C59" s="355" t="s">
        <v>30</v>
      </c>
      <c r="D59" s="172"/>
      <c r="E59" s="172"/>
      <c r="F59" s="172"/>
      <c r="G59" s="172"/>
      <c r="H59" s="172"/>
      <c r="I59" s="172"/>
      <c r="J59" s="356" t="s">
        <v>29</v>
      </c>
      <c r="K59" s="357"/>
    </row>
    <row r="60" spans="2:11" ht="19.5">
      <c r="B60" s="346" t="s">
        <v>232</v>
      </c>
      <c r="C60" s="347"/>
      <c r="D60" s="11">
        <v>20294</v>
      </c>
      <c r="E60" s="11">
        <v>16236</v>
      </c>
      <c r="F60" s="11">
        <v>3100</v>
      </c>
      <c r="G60" s="11">
        <v>5</v>
      </c>
      <c r="H60" s="11">
        <v>8448</v>
      </c>
      <c r="I60" s="11">
        <f>SUM(D60:H60)</f>
        <v>48083</v>
      </c>
      <c r="J60" s="348" t="s">
        <v>55</v>
      </c>
      <c r="K60" s="349"/>
    </row>
    <row r="61" spans="2:11" ht="19.5">
      <c r="B61" s="346" t="s">
        <v>69</v>
      </c>
      <c r="C61" s="347"/>
      <c r="D61" s="11">
        <v>1825</v>
      </c>
      <c r="E61" s="11">
        <v>1782</v>
      </c>
      <c r="F61" s="11">
        <v>1000</v>
      </c>
      <c r="G61" s="11">
        <v>0</v>
      </c>
      <c r="H61" s="11">
        <v>19488</v>
      </c>
      <c r="I61" s="11">
        <f>SUM(D61:H61)</f>
        <v>24095</v>
      </c>
      <c r="J61" s="348" t="s">
        <v>54</v>
      </c>
      <c r="K61" s="349"/>
    </row>
    <row r="62" spans="2:11" ht="19.5">
      <c r="B62" s="346" t="s">
        <v>51</v>
      </c>
      <c r="C62" s="347"/>
      <c r="D62" s="11">
        <v>292</v>
      </c>
      <c r="E62" s="11">
        <v>0</v>
      </c>
      <c r="F62" s="11">
        <v>0</v>
      </c>
      <c r="G62" s="11">
        <v>0</v>
      </c>
      <c r="H62" s="11">
        <v>96</v>
      </c>
      <c r="I62" s="11">
        <f>SUM(D62:H62)</f>
        <v>388</v>
      </c>
      <c r="J62" s="348" t="s">
        <v>53</v>
      </c>
      <c r="K62" s="349"/>
    </row>
    <row r="63" spans="2:11" ht="19.5">
      <c r="B63" s="362" t="s">
        <v>31</v>
      </c>
      <c r="C63" s="363" t="s">
        <v>31</v>
      </c>
      <c r="D63" s="168"/>
      <c r="E63" s="168"/>
      <c r="F63" s="168"/>
      <c r="G63" s="168"/>
      <c r="H63" s="168"/>
      <c r="I63" s="168"/>
      <c r="J63" s="364" t="s">
        <v>6</v>
      </c>
      <c r="K63" s="365"/>
    </row>
    <row r="64" spans="2:11" ht="19.5">
      <c r="B64" s="358" t="s">
        <v>232</v>
      </c>
      <c r="C64" s="359"/>
      <c r="D64" s="10">
        <v>13496</v>
      </c>
      <c r="E64" s="10">
        <v>23653</v>
      </c>
      <c r="F64" s="10">
        <v>4544</v>
      </c>
      <c r="G64" s="10">
        <v>64</v>
      </c>
      <c r="H64" s="10">
        <v>18386</v>
      </c>
      <c r="I64" s="10">
        <f>SUM(D64:H64)</f>
        <v>60143</v>
      </c>
      <c r="J64" s="360" t="s">
        <v>55</v>
      </c>
      <c r="K64" s="361"/>
    </row>
    <row r="65" spans="2:12" ht="19.5">
      <c r="B65" s="358" t="s">
        <v>69</v>
      </c>
      <c r="C65" s="359"/>
      <c r="D65" s="10">
        <v>448</v>
      </c>
      <c r="E65" s="10">
        <v>436</v>
      </c>
      <c r="F65" s="10">
        <v>704</v>
      </c>
      <c r="G65" s="10">
        <v>3</v>
      </c>
      <c r="H65" s="10">
        <v>10730</v>
      </c>
      <c r="I65" s="10">
        <f>SUM(D65:H65)</f>
        <v>12321</v>
      </c>
      <c r="J65" s="360" t="s">
        <v>54</v>
      </c>
      <c r="K65" s="361"/>
    </row>
    <row r="66" spans="2:12" ht="19.5">
      <c r="B66" s="358" t="s">
        <v>180</v>
      </c>
      <c r="C66" s="359"/>
      <c r="D66" s="10">
        <v>112</v>
      </c>
      <c r="E66" s="10">
        <v>0</v>
      </c>
      <c r="F66" s="10">
        <v>0</v>
      </c>
      <c r="G66" s="10">
        <v>0</v>
      </c>
      <c r="H66" s="10">
        <v>116</v>
      </c>
      <c r="I66" s="10">
        <f>SUM(D66:H66)</f>
        <v>228</v>
      </c>
      <c r="J66" s="360" t="s">
        <v>37</v>
      </c>
      <c r="K66" s="361"/>
    </row>
    <row r="67" spans="2:12" ht="19.5">
      <c r="B67" s="354" t="s">
        <v>33</v>
      </c>
      <c r="C67" s="355" t="s">
        <v>33</v>
      </c>
      <c r="D67" s="172"/>
      <c r="E67" s="172"/>
      <c r="F67" s="172"/>
      <c r="G67" s="172"/>
      <c r="H67" s="172"/>
      <c r="I67" s="172"/>
      <c r="J67" s="356" t="s">
        <v>32</v>
      </c>
      <c r="K67" s="357"/>
    </row>
    <row r="68" spans="2:12" ht="19.5">
      <c r="B68" s="346" t="s">
        <v>232</v>
      </c>
      <c r="C68" s="347"/>
      <c r="D68" s="11">
        <v>12420</v>
      </c>
      <c r="E68" s="11">
        <v>21338</v>
      </c>
      <c r="F68" s="11">
        <v>2278</v>
      </c>
      <c r="G68" s="11">
        <v>154</v>
      </c>
      <c r="H68" s="11">
        <v>4902</v>
      </c>
      <c r="I68" s="11">
        <f>SUM(D68:H68)</f>
        <v>41092</v>
      </c>
      <c r="J68" s="348" t="s">
        <v>55</v>
      </c>
      <c r="K68" s="349"/>
    </row>
    <row r="69" spans="2:12" ht="19.5">
      <c r="B69" s="346" t="s">
        <v>69</v>
      </c>
      <c r="C69" s="347"/>
      <c r="D69" s="11">
        <v>2208</v>
      </c>
      <c r="E69" s="11">
        <v>1222</v>
      </c>
      <c r="F69" s="11">
        <v>510</v>
      </c>
      <c r="G69" s="11">
        <v>84</v>
      </c>
      <c r="H69" s="11">
        <v>15960</v>
      </c>
      <c r="I69" s="11">
        <f>SUM(D69:H69)</f>
        <v>19984</v>
      </c>
      <c r="J69" s="348" t="s">
        <v>54</v>
      </c>
      <c r="K69" s="349"/>
    </row>
    <row r="70" spans="2:12" ht="19.5">
      <c r="B70" s="346" t="s">
        <v>51</v>
      </c>
      <c r="C70" s="347"/>
      <c r="D70" s="11">
        <v>0</v>
      </c>
      <c r="E70" s="11">
        <v>0</v>
      </c>
      <c r="F70" s="11">
        <v>0</v>
      </c>
      <c r="G70" s="11">
        <v>0</v>
      </c>
      <c r="H70" s="11">
        <v>57</v>
      </c>
      <c r="I70" s="11">
        <f>SUM(D70:H70)</f>
        <v>57</v>
      </c>
      <c r="J70" s="348" t="s">
        <v>53</v>
      </c>
      <c r="K70" s="349"/>
    </row>
    <row r="71" spans="2:12" ht="19.5">
      <c r="B71" s="350" t="s">
        <v>35</v>
      </c>
      <c r="C71" s="351" t="s">
        <v>35</v>
      </c>
      <c r="D71" s="200"/>
      <c r="E71" s="200"/>
      <c r="F71" s="200"/>
      <c r="G71" s="200"/>
      <c r="H71" s="200"/>
      <c r="I71" s="200"/>
      <c r="J71" s="352" t="s">
        <v>34</v>
      </c>
      <c r="K71" s="353"/>
    </row>
    <row r="72" spans="2:12" ht="19.5">
      <c r="B72" s="342" t="s">
        <v>232</v>
      </c>
      <c r="C72" s="343"/>
      <c r="D72" s="12">
        <f t="shared" ref="D72:H74" si="0">SUM(D68+D64+D60+D55+D51+D47+D35+D31+D27+D23+D19+D14+D9)</f>
        <v>596522</v>
      </c>
      <c r="E72" s="12">
        <f t="shared" si="0"/>
        <v>946476</v>
      </c>
      <c r="F72" s="12">
        <f t="shared" si="0"/>
        <v>191496</v>
      </c>
      <c r="G72" s="12">
        <f t="shared" si="0"/>
        <v>21227</v>
      </c>
      <c r="H72" s="12">
        <f t="shared" si="0"/>
        <v>530065</v>
      </c>
      <c r="I72" s="12">
        <f>SUM(D72:H72)</f>
        <v>2285786</v>
      </c>
      <c r="J72" s="344" t="s">
        <v>55</v>
      </c>
      <c r="K72" s="345"/>
    </row>
    <row r="73" spans="2:12" ht="19.5">
      <c r="B73" s="342" t="s">
        <v>69</v>
      </c>
      <c r="C73" s="343"/>
      <c r="D73" s="12">
        <f t="shared" si="0"/>
        <v>67800</v>
      </c>
      <c r="E73" s="12">
        <f t="shared" si="0"/>
        <v>127501</v>
      </c>
      <c r="F73" s="12">
        <f t="shared" si="0"/>
        <v>90353</v>
      </c>
      <c r="G73" s="12">
        <f t="shared" si="0"/>
        <v>5570</v>
      </c>
      <c r="H73" s="12">
        <f t="shared" si="0"/>
        <v>1015438</v>
      </c>
      <c r="I73" s="12">
        <f>SUM(D73:H73)</f>
        <v>1306662</v>
      </c>
      <c r="J73" s="344" t="s">
        <v>54</v>
      </c>
      <c r="K73" s="345"/>
    </row>
    <row r="74" spans="2:12" ht="19.5">
      <c r="B74" s="342" t="s">
        <v>51</v>
      </c>
      <c r="C74" s="343"/>
      <c r="D74" s="12">
        <f t="shared" si="0"/>
        <v>669</v>
      </c>
      <c r="E74" s="12">
        <f t="shared" si="0"/>
        <v>21260</v>
      </c>
      <c r="F74" s="12">
        <f t="shared" si="0"/>
        <v>2054</v>
      </c>
      <c r="G74" s="12">
        <f t="shared" si="0"/>
        <v>0</v>
      </c>
      <c r="H74" s="12">
        <f t="shared" si="0"/>
        <v>61527</v>
      </c>
      <c r="I74" s="12">
        <f>SUM(D74:H74)</f>
        <v>85510</v>
      </c>
      <c r="J74" s="344" t="s">
        <v>53</v>
      </c>
      <c r="K74" s="345"/>
    </row>
    <row r="75" spans="2:12" ht="19.5">
      <c r="B75" s="342" t="s">
        <v>36</v>
      </c>
      <c r="C75" s="343"/>
      <c r="D75" s="12">
        <f>SUM(D17+D12)</f>
        <v>0</v>
      </c>
      <c r="E75" s="12">
        <f>SUM(E17+E12)</f>
        <v>0</v>
      </c>
      <c r="F75" s="12">
        <f>SUM(F17+F12)</f>
        <v>185</v>
      </c>
      <c r="G75" s="12">
        <f>SUM(G17+G12)</f>
        <v>406</v>
      </c>
      <c r="H75" s="12">
        <f>SUM(H17+H12)</f>
        <v>3378</v>
      </c>
      <c r="I75" s="12">
        <f>SUM(D75:H75)</f>
        <v>3969</v>
      </c>
      <c r="J75" s="344" t="s">
        <v>37</v>
      </c>
      <c r="K75" s="345"/>
    </row>
    <row r="76" spans="2:12" ht="18">
      <c r="B76" s="255" t="s">
        <v>332</v>
      </c>
      <c r="C76" s="255"/>
      <c r="D76" s="255"/>
      <c r="E76" s="255"/>
      <c r="F76" s="255"/>
      <c r="G76" s="255"/>
      <c r="H76" s="55"/>
      <c r="I76" s="55"/>
      <c r="J76" s="100"/>
      <c r="K76" s="100" t="s">
        <v>333</v>
      </c>
    </row>
    <row r="77" spans="2:12" ht="16.5">
      <c r="L77" s="85"/>
    </row>
  </sheetData>
  <mergeCells count="129">
    <mergeCell ref="B3:K3"/>
    <mergeCell ref="B4:K4"/>
    <mergeCell ref="B5:C7"/>
    <mergeCell ref="D5:I5"/>
    <mergeCell ref="J5:K7"/>
    <mergeCell ref="B8:C8"/>
    <mergeCell ref="J8:K8"/>
    <mergeCell ref="B9:C9"/>
    <mergeCell ref="J9:K9"/>
    <mergeCell ref="B10:C10"/>
    <mergeCell ref="J10:K10"/>
    <mergeCell ref="B11:C11"/>
    <mergeCell ref="J11:K11"/>
    <mergeCell ref="B12:C12"/>
    <mergeCell ref="J12:K12"/>
    <mergeCell ref="B13:C13"/>
    <mergeCell ref="J13:K13"/>
    <mergeCell ref="B14:C14"/>
    <mergeCell ref="J14:K14"/>
    <mergeCell ref="B15:C15"/>
    <mergeCell ref="J15:K15"/>
    <mergeCell ref="B16:C16"/>
    <mergeCell ref="J16:K16"/>
    <mergeCell ref="B17:C17"/>
    <mergeCell ref="J17:K17"/>
    <mergeCell ref="B18:C18"/>
    <mergeCell ref="J18:K18"/>
    <mergeCell ref="B19:C19"/>
    <mergeCell ref="J19:K19"/>
    <mergeCell ref="B20:C20"/>
    <mergeCell ref="J20:K20"/>
    <mergeCell ref="B21:C21"/>
    <mergeCell ref="J21:K21"/>
    <mergeCell ref="B22:C22"/>
    <mergeCell ref="J22:K22"/>
    <mergeCell ref="B23:C23"/>
    <mergeCell ref="J23:K23"/>
    <mergeCell ref="B24:C24"/>
    <mergeCell ref="J24:K24"/>
    <mergeCell ref="B25:C25"/>
    <mergeCell ref="J25:K25"/>
    <mergeCell ref="B26:C26"/>
    <mergeCell ref="J26:K26"/>
    <mergeCell ref="B27:C27"/>
    <mergeCell ref="J27:K27"/>
    <mergeCell ref="B28:C28"/>
    <mergeCell ref="J28:K28"/>
    <mergeCell ref="B29:C29"/>
    <mergeCell ref="J29:K29"/>
    <mergeCell ref="B30:C30"/>
    <mergeCell ref="J30:K30"/>
    <mergeCell ref="B31:C31"/>
    <mergeCell ref="J31:K31"/>
    <mergeCell ref="B32:C32"/>
    <mergeCell ref="J32:K32"/>
    <mergeCell ref="B33:C33"/>
    <mergeCell ref="J33:K33"/>
    <mergeCell ref="B34:C34"/>
    <mergeCell ref="J34:K34"/>
    <mergeCell ref="B35:C35"/>
    <mergeCell ref="J35:K35"/>
    <mergeCell ref="B36:C36"/>
    <mergeCell ref="J36:K36"/>
    <mergeCell ref="B37:C37"/>
    <mergeCell ref="J37:K37"/>
    <mergeCell ref="B40:K40"/>
    <mergeCell ref="B41:K41"/>
    <mergeCell ref="B43:C45"/>
    <mergeCell ref="D43:I43"/>
    <mergeCell ref="J43:K45"/>
    <mergeCell ref="B46:C46"/>
    <mergeCell ref="J46:K46"/>
    <mergeCell ref="B47:C47"/>
    <mergeCell ref="J47:K47"/>
    <mergeCell ref="B48:C48"/>
    <mergeCell ref="J48:K48"/>
    <mergeCell ref="B49:C49"/>
    <mergeCell ref="J49:K49"/>
    <mergeCell ref="B50:C50"/>
    <mergeCell ref="J50:K50"/>
    <mergeCell ref="B51:C51"/>
    <mergeCell ref="J51:K51"/>
    <mergeCell ref="B52:C52"/>
    <mergeCell ref="J52:K52"/>
    <mergeCell ref="B53:C53"/>
    <mergeCell ref="J53:K53"/>
    <mergeCell ref="B54:C54"/>
    <mergeCell ref="J54:K54"/>
    <mergeCell ref="B55:C55"/>
    <mergeCell ref="J55:K55"/>
    <mergeCell ref="B56:C56"/>
    <mergeCell ref="J56:K56"/>
    <mergeCell ref="B57:C57"/>
    <mergeCell ref="J57:K57"/>
    <mergeCell ref="B59:C59"/>
    <mergeCell ref="J59:K59"/>
    <mergeCell ref="B60:C60"/>
    <mergeCell ref="J60:K60"/>
    <mergeCell ref="B61:C61"/>
    <mergeCell ref="J61:K61"/>
    <mergeCell ref="B62:C62"/>
    <mergeCell ref="J62:K62"/>
    <mergeCell ref="B63:C63"/>
    <mergeCell ref="J63:K63"/>
    <mergeCell ref="B64:C64"/>
    <mergeCell ref="J64:K64"/>
    <mergeCell ref="B65:C65"/>
    <mergeCell ref="J65:K65"/>
    <mergeCell ref="B66:C66"/>
    <mergeCell ref="J66:K66"/>
    <mergeCell ref="B67:C67"/>
    <mergeCell ref="J67:K67"/>
    <mergeCell ref="B68:C68"/>
    <mergeCell ref="J68:K68"/>
    <mergeCell ref="B69:C69"/>
    <mergeCell ref="J69:K69"/>
    <mergeCell ref="B70:C70"/>
    <mergeCell ref="J70:K70"/>
    <mergeCell ref="B71:C71"/>
    <mergeCell ref="J71:K71"/>
    <mergeCell ref="B72:C72"/>
    <mergeCell ref="J72:K72"/>
    <mergeCell ref="B76:G76"/>
    <mergeCell ref="B73:C73"/>
    <mergeCell ref="J73:K73"/>
    <mergeCell ref="B74:C74"/>
    <mergeCell ref="J74:K74"/>
    <mergeCell ref="B75:C75"/>
    <mergeCell ref="J75:K75"/>
  </mergeCells>
  <pageMargins left="0.7" right="0.7" top="0.75" bottom="0.75" header="0.3" footer="0.3"/>
  <pageSetup paperSize="9" scale="53" fitToHeight="2" orientation="landscape" r:id="rId1"/>
  <rowBreaks count="2" manualBreakCount="2">
    <brk id="36" max="11" man="1"/>
    <brk id="77" max="1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32">
    <pageSetUpPr fitToPage="1"/>
  </sheetPr>
  <dimension ref="B2:AD73"/>
  <sheetViews>
    <sheetView showGridLines="0" rightToLeft="1" view="pageBreakPreview" zoomScale="80" zoomScaleNormal="100" zoomScaleSheetLayoutView="80" workbookViewId="0">
      <selection activeCell="I78" sqref="I78"/>
    </sheetView>
  </sheetViews>
  <sheetFormatPr defaultRowHeight="12.75"/>
  <cols>
    <col min="2" max="3" width="13.28515625" customWidth="1"/>
    <col min="4" max="8" width="21.85546875" customWidth="1"/>
    <col min="9" max="9" width="21.7109375" customWidth="1"/>
    <col min="10" max="10" width="13.28515625" customWidth="1"/>
    <col min="11" max="11" width="23.42578125" bestFit="1" customWidth="1"/>
    <col min="12" max="12" width="3.85546875" customWidth="1"/>
  </cols>
  <sheetData>
    <row r="2" spans="2:30" ht="19.5">
      <c r="B2" s="15" t="s">
        <v>201</v>
      </c>
      <c r="K2" s="14" t="s">
        <v>202</v>
      </c>
    </row>
    <row r="4" spans="2:30" ht="25.5">
      <c r="B4" s="241" t="s">
        <v>275</v>
      </c>
      <c r="C4" s="241"/>
      <c r="D4" s="241"/>
      <c r="E4" s="241"/>
      <c r="F4" s="241"/>
      <c r="G4" s="241"/>
      <c r="H4" s="241"/>
      <c r="I4" s="241"/>
      <c r="J4" s="241"/>
      <c r="K4" s="241"/>
    </row>
    <row r="5" spans="2:30" ht="25.5">
      <c r="B5" s="241" t="s">
        <v>259</v>
      </c>
      <c r="C5" s="241"/>
      <c r="D5" s="241"/>
      <c r="E5" s="241"/>
      <c r="F5" s="241"/>
      <c r="G5" s="241"/>
      <c r="H5" s="241"/>
      <c r="I5" s="241"/>
      <c r="J5" s="241"/>
      <c r="K5" s="241"/>
    </row>
    <row r="6" spans="2:30" ht="19.5" hidden="1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30" ht="20.25">
      <c r="B7" s="366" t="s">
        <v>131</v>
      </c>
      <c r="C7" s="367"/>
      <c r="D7" s="245" t="s">
        <v>62</v>
      </c>
      <c r="E7" s="246"/>
      <c r="F7" s="246"/>
      <c r="G7" s="246"/>
      <c r="H7" s="246"/>
      <c r="I7" s="247"/>
      <c r="J7" s="366" t="s">
        <v>146</v>
      </c>
      <c r="K7" s="367"/>
    </row>
    <row r="8" spans="2:30" ht="20.25">
      <c r="B8" s="368"/>
      <c r="C8" s="369"/>
      <c r="D8" s="125" t="s">
        <v>65</v>
      </c>
      <c r="E8" s="126" t="s">
        <v>64</v>
      </c>
      <c r="F8" s="126" t="s">
        <v>97</v>
      </c>
      <c r="G8" s="125" t="s">
        <v>82</v>
      </c>
      <c r="H8" s="127" t="s">
        <v>63</v>
      </c>
      <c r="I8" s="126" t="s">
        <v>35</v>
      </c>
      <c r="J8" s="368"/>
      <c r="K8" s="369"/>
    </row>
    <row r="9" spans="2:30" ht="40.5">
      <c r="B9" s="419"/>
      <c r="C9" s="420"/>
      <c r="D9" s="113" t="s">
        <v>68</v>
      </c>
      <c r="E9" s="113" t="s">
        <v>67</v>
      </c>
      <c r="F9" s="113" t="s">
        <v>175</v>
      </c>
      <c r="G9" s="115" t="s">
        <v>80</v>
      </c>
      <c r="H9" s="113" t="s">
        <v>66</v>
      </c>
      <c r="I9" s="113" t="s">
        <v>34</v>
      </c>
      <c r="J9" s="419"/>
      <c r="K9" s="420"/>
    </row>
    <row r="10" spans="2:30" ht="24.95" customHeight="1">
      <c r="B10" s="411" t="s">
        <v>8</v>
      </c>
      <c r="C10" s="412"/>
      <c r="D10" s="128"/>
      <c r="E10" s="128"/>
      <c r="F10" s="128"/>
      <c r="G10" s="128"/>
      <c r="H10" s="128"/>
      <c r="I10" s="128"/>
      <c r="J10" s="413" t="s">
        <v>7</v>
      </c>
      <c r="K10" s="414"/>
    </row>
    <row r="11" spans="2:30" ht="24.95" customHeight="1">
      <c r="B11" s="395" t="s">
        <v>44</v>
      </c>
      <c r="C11" s="396"/>
      <c r="D11" s="6">
        <v>28000</v>
      </c>
      <c r="E11" s="6">
        <v>364188</v>
      </c>
      <c r="F11" s="6">
        <v>127312</v>
      </c>
      <c r="G11" s="6">
        <v>1547</v>
      </c>
      <c r="H11" s="6">
        <v>283500</v>
      </c>
      <c r="I11" s="6">
        <f>SUM(D11:H11)</f>
        <v>804547</v>
      </c>
      <c r="J11" s="397" t="s">
        <v>49</v>
      </c>
      <c r="K11" s="398"/>
      <c r="U11" s="14"/>
      <c r="V11" s="14"/>
      <c r="W11" s="15"/>
      <c r="X11" s="15"/>
      <c r="Y11" s="15"/>
      <c r="Z11" s="15"/>
      <c r="AA11" s="15"/>
      <c r="AB11" s="15"/>
      <c r="AC11" s="15"/>
      <c r="AD11" s="15"/>
    </row>
    <row r="12" spans="2:30" ht="24.95" customHeight="1">
      <c r="B12" s="403" t="s">
        <v>47</v>
      </c>
      <c r="C12" s="404"/>
      <c r="D12" s="6">
        <v>20160</v>
      </c>
      <c r="E12" s="6">
        <v>31372</v>
      </c>
      <c r="F12" s="6">
        <v>4360</v>
      </c>
      <c r="G12" s="6">
        <v>91</v>
      </c>
      <c r="H12" s="6">
        <v>4860</v>
      </c>
      <c r="I12" s="6">
        <f>SUM(D12:H12)</f>
        <v>60843</v>
      </c>
      <c r="J12" s="405" t="s">
        <v>139</v>
      </c>
      <c r="K12" s="406"/>
    </row>
    <row r="13" spans="2:30" ht="24.95" customHeight="1">
      <c r="B13" s="407" t="s">
        <v>12</v>
      </c>
      <c r="C13" s="408"/>
      <c r="D13" s="129"/>
      <c r="E13" s="129"/>
      <c r="F13" s="129"/>
      <c r="G13" s="129"/>
      <c r="H13" s="129"/>
      <c r="I13" s="129"/>
      <c r="J13" s="409" t="s">
        <v>11</v>
      </c>
      <c r="K13" s="410"/>
    </row>
    <row r="14" spans="2:30" ht="24.95" customHeight="1">
      <c r="B14" s="379" t="s">
        <v>44</v>
      </c>
      <c r="C14" s="380"/>
      <c r="D14" s="7">
        <v>62832</v>
      </c>
      <c r="E14" s="7">
        <v>71700</v>
      </c>
      <c r="F14" s="7">
        <v>12025</v>
      </c>
      <c r="G14" s="7">
        <v>5278</v>
      </c>
      <c r="H14" s="7">
        <v>473079</v>
      </c>
      <c r="I14" s="7">
        <f>SUM(D14:H14)</f>
        <v>624914</v>
      </c>
      <c r="J14" s="381" t="s">
        <v>49</v>
      </c>
      <c r="K14" s="382"/>
    </row>
    <row r="15" spans="2:30" ht="24.95" customHeight="1">
      <c r="B15" s="383" t="s">
        <v>47</v>
      </c>
      <c r="C15" s="384"/>
      <c r="D15" s="7">
        <v>117348</v>
      </c>
      <c r="E15" s="7">
        <v>46127</v>
      </c>
      <c r="F15" s="7">
        <v>9065</v>
      </c>
      <c r="G15" s="7">
        <v>4872</v>
      </c>
      <c r="H15" s="7">
        <v>103206</v>
      </c>
      <c r="I15" s="7">
        <f>SUM(D15:H15)</f>
        <v>280618</v>
      </c>
      <c r="J15" s="385" t="s">
        <v>139</v>
      </c>
      <c r="K15" s="386"/>
    </row>
    <row r="16" spans="2:30" ht="24.95" customHeight="1">
      <c r="B16" s="415" t="s">
        <v>46</v>
      </c>
      <c r="C16" s="416"/>
      <c r="D16" s="7">
        <v>3696</v>
      </c>
      <c r="E16" s="7">
        <v>0</v>
      </c>
      <c r="F16" s="7">
        <v>0</v>
      </c>
      <c r="G16" s="7">
        <v>0</v>
      </c>
      <c r="H16" s="7">
        <v>0</v>
      </c>
      <c r="I16" s="7">
        <f>SUM(D16:H16)</f>
        <v>3696</v>
      </c>
      <c r="J16" s="417" t="s">
        <v>48</v>
      </c>
      <c r="K16" s="418"/>
    </row>
    <row r="17" spans="2:11" ht="24.95" customHeight="1">
      <c r="B17" s="411" t="s">
        <v>14</v>
      </c>
      <c r="C17" s="412"/>
      <c r="D17" s="128"/>
      <c r="E17" s="128"/>
      <c r="F17" s="128"/>
      <c r="G17" s="128"/>
      <c r="H17" s="128"/>
      <c r="I17" s="128"/>
      <c r="J17" s="413" t="s">
        <v>13</v>
      </c>
      <c r="K17" s="414"/>
    </row>
    <row r="18" spans="2:11" ht="24.95" customHeight="1">
      <c r="B18" s="395" t="s">
        <v>44</v>
      </c>
      <c r="C18" s="396"/>
      <c r="D18" s="6">
        <v>24843</v>
      </c>
      <c r="E18" s="6">
        <v>35497</v>
      </c>
      <c r="F18" s="6">
        <v>2100</v>
      </c>
      <c r="G18" s="6">
        <v>687</v>
      </c>
      <c r="H18" s="6">
        <v>140530</v>
      </c>
      <c r="I18" s="6">
        <f>SUM(D18:H18)</f>
        <v>203657</v>
      </c>
      <c r="J18" s="397" t="s">
        <v>49</v>
      </c>
      <c r="K18" s="398"/>
    </row>
    <row r="19" spans="2:11" ht="24.95" customHeight="1">
      <c r="B19" s="399" t="s">
        <v>47</v>
      </c>
      <c r="C19" s="400"/>
      <c r="D19" s="6">
        <v>34983</v>
      </c>
      <c r="E19" s="6">
        <v>1844</v>
      </c>
      <c r="F19" s="6">
        <v>504</v>
      </c>
      <c r="G19" s="6">
        <v>0</v>
      </c>
      <c r="H19" s="6">
        <v>11045</v>
      </c>
      <c r="I19" s="6">
        <f>SUM(D19:H19)</f>
        <v>48376</v>
      </c>
      <c r="J19" s="401" t="s">
        <v>139</v>
      </c>
      <c r="K19" s="402"/>
    </row>
    <row r="20" spans="2:11" ht="24.95" customHeight="1">
      <c r="B20" s="140"/>
      <c r="C20" s="132" t="s">
        <v>46</v>
      </c>
      <c r="D20" s="6">
        <v>1014</v>
      </c>
      <c r="E20" s="6">
        <v>0</v>
      </c>
      <c r="F20" s="6">
        <v>0</v>
      </c>
      <c r="G20" s="6">
        <v>0</v>
      </c>
      <c r="H20" s="6">
        <v>0</v>
      </c>
      <c r="I20" s="6">
        <f>SUM(D20:H20)</f>
        <v>1014</v>
      </c>
      <c r="J20" s="134"/>
      <c r="K20" s="141"/>
    </row>
    <row r="21" spans="2:11" ht="24.95" customHeight="1">
      <c r="B21" s="385" t="s">
        <v>16</v>
      </c>
      <c r="C21" s="386"/>
      <c r="D21" s="129"/>
      <c r="E21" s="129"/>
      <c r="F21" s="129"/>
      <c r="G21" s="129"/>
      <c r="H21" s="129"/>
      <c r="I21" s="129"/>
      <c r="J21" s="383" t="s">
        <v>15</v>
      </c>
      <c r="K21" s="384"/>
    </row>
    <row r="22" spans="2:11" ht="24.95" customHeight="1">
      <c r="B22" s="383" t="s">
        <v>44</v>
      </c>
      <c r="C22" s="384"/>
      <c r="D22" s="7">
        <v>8788</v>
      </c>
      <c r="E22" s="7">
        <v>93380</v>
      </c>
      <c r="F22" s="7">
        <v>29016</v>
      </c>
      <c r="G22" s="7">
        <v>6</v>
      </c>
      <c r="H22" s="7">
        <v>13900</v>
      </c>
      <c r="I22" s="7">
        <f>SUM(D22:H22)</f>
        <v>145090</v>
      </c>
      <c r="J22" s="385" t="s">
        <v>49</v>
      </c>
      <c r="K22" s="386"/>
    </row>
    <row r="23" spans="2:11" ht="24.95" customHeight="1">
      <c r="B23" s="383" t="s">
        <v>47</v>
      </c>
      <c r="C23" s="384"/>
      <c r="D23" s="7">
        <v>16224</v>
      </c>
      <c r="E23" s="7">
        <v>4600</v>
      </c>
      <c r="F23" s="7">
        <v>2976</v>
      </c>
      <c r="G23" s="7">
        <v>13</v>
      </c>
      <c r="H23" s="7">
        <v>1200</v>
      </c>
      <c r="I23" s="7">
        <f>SUM(D23:H23)</f>
        <v>25013</v>
      </c>
      <c r="J23" s="385" t="s">
        <v>139</v>
      </c>
      <c r="K23" s="386"/>
    </row>
    <row r="24" spans="2:11" ht="24.95" customHeight="1">
      <c r="B24" s="415" t="s">
        <v>46</v>
      </c>
      <c r="C24" s="416"/>
      <c r="D24" s="7">
        <v>845</v>
      </c>
      <c r="E24" s="7">
        <v>0</v>
      </c>
      <c r="F24" s="7">
        <v>0</v>
      </c>
      <c r="G24" s="7">
        <v>0</v>
      </c>
      <c r="H24" s="7">
        <v>0</v>
      </c>
      <c r="I24" s="7">
        <f>SUM(D24:H24)</f>
        <v>845</v>
      </c>
      <c r="J24" s="417" t="s">
        <v>48</v>
      </c>
      <c r="K24" s="418"/>
    </row>
    <row r="25" spans="2:11" ht="24.95" customHeight="1">
      <c r="B25" s="411" t="s">
        <v>18</v>
      </c>
      <c r="C25" s="412"/>
      <c r="D25" s="128"/>
      <c r="E25" s="128"/>
      <c r="F25" s="128"/>
      <c r="G25" s="128"/>
      <c r="H25" s="128"/>
      <c r="I25" s="128"/>
      <c r="J25" s="413" t="s">
        <v>17</v>
      </c>
      <c r="K25" s="414"/>
    </row>
    <row r="26" spans="2:11" ht="24.95" customHeight="1">
      <c r="B26" s="395" t="s">
        <v>44</v>
      </c>
      <c r="C26" s="396"/>
      <c r="D26" s="6">
        <v>54325</v>
      </c>
      <c r="E26" s="6">
        <v>167476</v>
      </c>
      <c r="F26" s="6">
        <v>25688</v>
      </c>
      <c r="G26" s="6">
        <v>9768</v>
      </c>
      <c r="H26" s="6">
        <v>243162</v>
      </c>
      <c r="I26" s="6">
        <f>SUM(D26:H26)</f>
        <v>500419</v>
      </c>
      <c r="J26" s="397" t="s">
        <v>49</v>
      </c>
      <c r="K26" s="398"/>
    </row>
    <row r="27" spans="2:11" ht="24.95" customHeight="1">
      <c r="B27" s="399" t="s">
        <v>47</v>
      </c>
      <c r="C27" s="400"/>
      <c r="D27" s="6">
        <v>3180</v>
      </c>
      <c r="E27" s="6">
        <v>8642</v>
      </c>
      <c r="F27" s="6">
        <v>4940</v>
      </c>
      <c r="G27" s="6">
        <v>814</v>
      </c>
      <c r="H27" s="6">
        <v>9954</v>
      </c>
      <c r="I27" s="6">
        <f>SUM(D27:H27)</f>
        <v>27530</v>
      </c>
      <c r="J27" s="401" t="s">
        <v>139</v>
      </c>
      <c r="K27" s="402"/>
    </row>
    <row r="28" spans="2:11" ht="24.95" customHeight="1">
      <c r="B28" s="131"/>
      <c r="C28" s="132" t="s">
        <v>46</v>
      </c>
      <c r="D28" s="133">
        <v>265</v>
      </c>
      <c r="E28" s="133">
        <v>0</v>
      </c>
      <c r="F28" s="133">
        <v>0</v>
      </c>
      <c r="G28" s="133">
        <v>0</v>
      </c>
      <c r="H28" s="133">
        <v>0</v>
      </c>
      <c r="I28" s="6">
        <f>SUM(D28:H28)</f>
        <v>265</v>
      </c>
      <c r="J28" s="134"/>
      <c r="K28" s="135"/>
    </row>
    <row r="29" spans="2:11" ht="24.95" customHeight="1">
      <c r="B29" s="407" t="s">
        <v>20</v>
      </c>
      <c r="C29" s="408"/>
      <c r="D29" s="129"/>
      <c r="E29" s="129"/>
      <c r="F29" s="129"/>
      <c r="G29" s="129"/>
      <c r="H29" s="129"/>
      <c r="I29" s="129"/>
      <c r="J29" s="409" t="s">
        <v>19</v>
      </c>
      <c r="K29" s="410"/>
    </row>
    <row r="30" spans="2:11" ht="24.95" customHeight="1">
      <c r="B30" s="379" t="s">
        <v>44</v>
      </c>
      <c r="C30" s="380"/>
      <c r="D30" s="7">
        <v>2786</v>
      </c>
      <c r="E30" s="7">
        <v>39565</v>
      </c>
      <c r="F30" s="7">
        <v>10496</v>
      </c>
      <c r="G30" s="7">
        <v>300</v>
      </c>
      <c r="H30" s="7">
        <v>49708</v>
      </c>
      <c r="I30" s="7">
        <f>SUM(D30:H30)</f>
        <v>102855</v>
      </c>
      <c r="J30" s="381" t="s">
        <v>49</v>
      </c>
      <c r="K30" s="382"/>
    </row>
    <row r="31" spans="2:11" ht="24.95" customHeight="1">
      <c r="B31" s="383" t="s">
        <v>47</v>
      </c>
      <c r="C31" s="384"/>
      <c r="D31" s="7">
        <v>54128</v>
      </c>
      <c r="E31" s="7">
        <v>72761</v>
      </c>
      <c r="F31" s="7">
        <v>22016</v>
      </c>
      <c r="G31" s="7">
        <v>840</v>
      </c>
      <c r="H31" s="7">
        <v>62264</v>
      </c>
      <c r="I31" s="7">
        <f>SUM(D31:H31)</f>
        <v>212009</v>
      </c>
      <c r="J31" s="385" t="s">
        <v>139</v>
      </c>
      <c r="K31" s="386"/>
    </row>
    <row r="32" spans="2:11" ht="24.95" customHeight="1">
      <c r="B32" s="415" t="s">
        <v>46</v>
      </c>
      <c r="C32" s="416"/>
      <c r="D32" s="7">
        <v>398</v>
      </c>
      <c r="E32" s="7">
        <v>0</v>
      </c>
      <c r="F32" s="7">
        <v>0</v>
      </c>
      <c r="G32" s="7">
        <v>0</v>
      </c>
      <c r="H32" s="7">
        <v>0</v>
      </c>
      <c r="I32" s="7">
        <f>SUM(D32:H32)</f>
        <v>398</v>
      </c>
      <c r="J32" s="417" t="s">
        <v>48</v>
      </c>
      <c r="K32" s="418"/>
    </row>
    <row r="33" spans="2:11" ht="24.95" customHeight="1">
      <c r="B33" s="411" t="s">
        <v>22</v>
      </c>
      <c r="C33" s="412"/>
      <c r="D33" s="128"/>
      <c r="E33" s="128"/>
      <c r="F33" s="128"/>
      <c r="G33" s="128"/>
      <c r="H33" s="128"/>
      <c r="I33" s="128"/>
      <c r="J33" s="413" t="s">
        <v>21</v>
      </c>
      <c r="K33" s="414"/>
    </row>
    <row r="34" spans="2:11" ht="24.95" customHeight="1">
      <c r="B34" s="395" t="s">
        <v>44</v>
      </c>
      <c r="C34" s="396"/>
      <c r="D34" s="6">
        <v>15695</v>
      </c>
      <c r="E34" s="6">
        <v>7938</v>
      </c>
      <c r="F34" s="6">
        <v>1196</v>
      </c>
      <c r="G34" s="6">
        <v>282</v>
      </c>
      <c r="H34" s="6">
        <v>71710</v>
      </c>
      <c r="I34" s="6">
        <f>SUM(D34:H34)</f>
        <v>96821</v>
      </c>
      <c r="J34" s="397" t="s">
        <v>49</v>
      </c>
      <c r="K34" s="398"/>
    </row>
    <row r="35" spans="2:11" ht="24.95" customHeight="1">
      <c r="B35" s="399" t="s">
        <v>47</v>
      </c>
      <c r="C35" s="400"/>
      <c r="D35" s="6">
        <v>22360</v>
      </c>
      <c r="E35" s="6">
        <v>441</v>
      </c>
      <c r="F35" s="6">
        <v>26</v>
      </c>
      <c r="G35" s="6">
        <v>0</v>
      </c>
      <c r="H35" s="6">
        <v>6464</v>
      </c>
      <c r="I35" s="6">
        <f>SUM(D35:H35)</f>
        <v>29291</v>
      </c>
      <c r="J35" s="401" t="s">
        <v>139</v>
      </c>
      <c r="K35" s="402"/>
    </row>
    <row r="38" spans="2:11" ht="22.5" customHeight="1">
      <c r="B38" s="15" t="s">
        <v>203</v>
      </c>
      <c r="C38" s="15"/>
      <c r="K38" s="14" t="s">
        <v>355</v>
      </c>
    </row>
    <row r="39" spans="2:11" hidden="1"/>
    <row r="40" spans="2:11" ht="22.5" customHeight="1">
      <c r="B40" s="241" t="s">
        <v>239</v>
      </c>
      <c r="C40" s="241"/>
      <c r="D40" s="241"/>
      <c r="E40" s="241"/>
      <c r="F40" s="241"/>
      <c r="G40" s="241"/>
      <c r="H40" s="241"/>
      <c r="I40" s="241"/>
      <c r="J40" s="241"/>
      <c r="K40" s="241"/>
    </row>
    <row r="41" spans="2:11" ht="22.5" customHeight="1">
      <c r="B41" s="241" t="s">
        <v>124</v>
      </c>
      <c r="C41" s="241"/>
      <c r="D41" s="241"/>
      <c r="E41" s="241"/>
      <c r="F41" s="241"/>
      <c r="G41" s="241"/>
      <c r="H41" s="241"/>
      <c r="I41" s="241"/>
      <c r="J41" s="241"/>
      <c r="K41" s="241"/>
    </row>
    <row r="42" spans="2:11" ht="19.5" hidden="1"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2:11" ht="47.25" customHeight="1">
      <c r="B43" s="366" t="s">
        <v>131</v>
      </c>
      <c r="C43" s="367"/>
      <c r="D43" s="245" t="s">
        <v>62</v>
      </c>
      <c r="E43" s="246"/>
      <c r="F43" s="246"/>
      <c r="G43" s="246"/>
      <c r="H43" s="246"/>
      <c r="I43" s="247"/>
      <c r="J43" s="366" t="s">
        <v>146</v>
      </c>
      <c r="K43" s="367"/>
    </row>
    <row r="44" spans="2:11" ht="47.25" customHeight="1">
      <c r="B44" s="368"/>
      <c r="C44" s="369"/>
      <c r="D44" s="125" t="s">
        <v>65</v>
      </c>
      <c r="E44" s="126" t="s">
        <v>64</v>
      </c>
      <c r="F44" s="126" t="s">
        <v>97</v>
      </c>
      <c r="G44" s="125" t="s">
        <v>82</v>
      </c>
      <c r="H44" s="127" t="s">
        <v>63</v>
      </c>
      <c r="I44" s="126" t="s">
        <v>35</v>
      </c>
      <c r="J44" s="368"/>
      <c r="K44" s="369"/>
    </row>
    <row r="45" spans="2:11" ht="47.25" customHeight="1">
      <c r="B45" s="419"/>
      <c r="C45" s="420"/>
      <c r="D45" s="113" t="s">
        <v>68</v>
      </c>
      <c r="E45" s="113" t="s">
        <v>67</v>
      </c>
      <c r="F45" s="113" t="s">
        <v>175</v>
      </c>
      <c r="G45" s="115" t="s">
        <v>80</v>
      </c>
      <c r="H45" s="113" t="s">
        <v>66</v>
      </c>
      <c r="I45" s="113" t="s">
        <v>34</v>
      </c>
      <c r="J45" s="419"/>
      <c r="K45" s="420"/>
    </row>
    <row r="46" spans="2:11" ht="24.95" customHeight="1">
      <c r="B46" s="411" t="s">
        <v>24</v>
      </c>
      <c r="C46" s="412"/>
      <c r="D46" s="128"/>
      <c r="E46" s="128"/>
      <c r="F46" s="128"/>
      <c r="G46" s="128"/>
      <c r="H46" s="128"/>
      <c r="I46" s="128"/>
      <c r="J46" s="413" t="s">
        <v>23</v>
      </c>
      <c r="K46" s="414"/>
    </row>
    <row r="47" spans="2:11" ht="24.95" customHeight="1">
      <c r="B47" s="395" t="s">
        <v>44</v>
      </c>
      <c r="C47" s="396"/>
      <c r="D47" s="6">
        <v>10117</v>
      </c>
      <c r="E47" s="6">
        <v>29054</v>
      </c>
      <c r="F47" s="6">
        <v>2772</v>
      </c>
      <c r="G47" s="6">
        <v>52</v>
      </c>
      <c r="H47" s="6">
        <v>11918</v>
      </c>
      <c r="I47" s="6">
        <f>SUM(D47:H47)</f>
        <v>53913</v>
      </c>
      <c r="J47" s="397" t="s">
        <v>49</v>
      </c>
      <c r="K47" s="398"/>
    </row>
    <row r="48" spans="2:11" ht="24.95" customHeight="1">
      <c r="B48" s="403" t="s">
        <v>47</v>
      </c>
      <c r="C48" s="404"/>
      <c r="D48" s="143">
        <v>21708</v>
      </c>
      <c r="E48" s="6">
        <v>5621</v>
      </c>
      <c r="F48" s="6">
        <v>792</v>
      </c>
      <c r="G48" s="6">
        <v>26</v>
      </c>
      <c r="H48" s="6">
        <v>2323</v>
      </c>
      <c r="I48" s="143">
        <f>SUM(D48:H48)</f>
        <v>30470</v>
      </c>
      <c r="J48" s="405" t="s">
        <v>139</v>
      </c>
      <c r="K48" s="406"/>
    </row>
    <row r="49" spans="2:11" ht="24.95" customHeight="1">
      <c r="B49" s="407" t="s">
        <v>26</v>
      </c>
      <c r="C49" s="408"/>
      <c r="D49" s="129"/>
      <c r="E49" s="129"/>
      <c r="F49" s="129"/>
      <c r="G49" s="129"/>
      <c r="H49" s="129"/>
      <c r="I49" s="129"/>
      <c r="J49" s="409" t="s">
        <v>25</v>
      </c>
      <c r="K49" s="410"/>
    </row>
    <row r="50" spans="2:11" ht="24.95" customHeight="1">
      <c r="B50" s="379" t="s">
        <v>44</v>
      </c>
      <c r="C50" s="380"/>
      <c r="D50" s="7">
        <v>6526</v>
      </c>
      <c r="E50" s="7">
        <v>16200</v>
      </c>
      <c r="F50" s="7">
        <v>4644</v>
      </c>
      <c r="G50" s="7">
        <v>1897</v>
      </c>
      <c r="H50" s="7">
        <v>10790</v>
      </c>
      <c r="I50" s="7">
        <f>SUM(D50:H50)</f>
        <v>40057</v>
      </c>
      <c r="J50" s="381" t="s">
        <v>49</v>
      </c>
      <c r="K50" s="382"/>
    </row>
    <row r="51" spans="2:11" ht="24.95" customHeight="1">
      <c r="B51" s="415" t="s">
        <v>47</v>
      </c>
      <c r="C51" s="416"/>
      <c r="D51" s="7">
        <v>26</v>
      </c>
      <c r="E51" s="7">
        <v>300</v>
      </c>
      <c r="F51" s="7">
        <v>54</v>
      </c>
      <c r="G51" s="7">
        <v>42</v>
      </c>
      <c r="H51" s="7">
        <v>52</v>
      </c>
      <c r="I51" s="7">
        <f>SUM(D51:H51)</f>
        <v>474</v>
      </c>
      <c r="J51" s="417" t="s">
        <v>139</v>
      </c>
      <c r="K51" s="418"/>
    </row>
    <row r="52" spans="2:11" ht="24.95" customHeight="1">
      <c r="B52" s="411" t="s">
        <v>28</v>
      </c>
      <c r="C52" s="412"/>
      <c r="D52" s="128"/>
      <c r="E52" s="128"/>
      <c r="F52" s="128"/>
      <c r="G52" s="128"/>
      <c r="H52" s="128"/>
      <c r="I52" s="128"/>
      <c r="J52" s="413" t="s">
        <v>27</v>
      </c>
      <c r="K52" s="414"/>
    </row>
    <row r="53" spans="2:11" ht="24.95" customHeight="1">
      <c r="B53" s="395" t="s">
        <v>44</v>
      </c>
      <c r="C53" s="396"/>
      <c r="D53" s="6">
        <v>72488</v>
      </c>
      <c r="E53" s="6">
        <v>24480</v>
      </c>
      <c r="F53" s="6">
        <v>10458</v>
      </c>
      <c r="G53" s="6">
        <v>238</v>
      </c>
      <c r="H53" s="6">
        <v>28120</v>
      </c>
      <c r="I53" s="6">
        <f>SUM(D53:H53)</f>
        <v>135784</v>
      </c>
      <c r="J53" s="397" t="s">
        <v>49</v>
      </c>
      <c r="K53" s="398"/>
    </row>
    <row r="54" spans="2:11" ht="24.95" customHeight="1">
      <c r="B54" s="399" t="s">
        <v>47</v>
      </c>
      <c r="C54" s="400"/>
      <c r="D54" s="6">
        <v>26520</v>
      </c>
      <c r="E54" s="6">
        <v>9384</v>
      </c>
      <c r="F54" s="6">
        <v>1512</v>
      </c>
      <c r="G54" s="6">
        <v>133</v>
      </c>
      <c r="H54" s="6">
        <v>4440</v>
      </c>
      <c r="I54" s="6">
        <f>SUM(D54:H54)</f>
        <v>41989</v>
      </c>
      <c r="J54" s="401" t="s">
        <v>139</v>
      </c>
      <c r="K54" s="402"/>
    </row>
    <row r="55" spans="2:11" ht="24.95" customHeight="1">
      <c r="B55" s="403" t="s">
        <v>46</v>
      </c>
      <c r="C55" s="404"/>
      <c r="D55" s="6">
        <v>4641</v>
      </c>
      <c r="E55" s="6">
        <v>0</v>
      </c>
      <c r="F55" s="6">
        <v>0</v>
      </c>
      <c r="G55" s="6">
        <v>7</v>
      </c>
      <c r="H55" s="6">
        <v>0</v>
      </c>
      <c r="I55" s="6">
        <f>SUM(D55:H55)</f>
        <v>4648</v>
      </c>
      <c r="J55" s="405" t="s">
        <v>48</v>
      </c>
      <c r="K55" s="406"/>
    </row>
    <row r="56" spans="2:11" ht="24.95" customHeight="1">
      <c r="B56" s="407" t="s">
        <v>30</v>
      </c>
      <c r="C56" s="408"/>
      <c r="D56" s="129"/>
      <c r="E56" s="129"/>
      <c r="F56" s="129"/>
      <c r="G56" s="129"/>
      <c r="H56" s="129"/>
      <c r="I56" s="129"/>
      <c r="J56" s="409" t="s">
        <v>29</v>
      </c>
      <c r="K56" s="410"/>
    </row>
    <row r="57" spans="2:11" ht="24.95" customHeight="1">
      <c r="B57" s="379" t="s">
        <v>44</v>
      </c>
      <c r="C57" s="380"/>
      <c r="D57" s="7">
        <v>4526</v>
      </c>
      <c r="E57" s="7">
        <v>6864</v>
      </c>
      <c r="F57" s="7">
        <v>2325</v>
      </c>
      <c r="G57" s="7">
        <v>1</v>
      </c>
      <c r="H57" s="7">
        <v>19872</v>
      </c>
      <c r="I57" s="7">
        <f>SUM(D57:H57)</f>
        <v>33588</v>
      </c>
      <c r="J57" s="381" t="s">
        <v>49</v>
      </c>
      <c r="K57" s="382"/>
    </row>
    <row r="58" spans="2:11" ht="24.95" customHeight="1">
      <c r="B58" s="383" t="s">
        <v>47</v>
      </c>
      <c r="C58" s="384"/>
      <c r="D58" s="7">
        <v>16863</v>
      </c>
      <c r="E58" s="7">
        <v>11154</v>
      </c>
      <c r="F58" s="7">
        <v>1775</v>
      </c>
      <c r="G58" s="7">
        <v>4</v>
      </c>
      <c r="H58" s="7">
        <v>8160</v>
      </c>
      <c r="I58" s="7">
        <f>SUM(D58:H58)</f>
        <v>37956</v>
      </c>
      <c r="J58" s="385" t="s">
        <v>139</v>
      </c>
      <c r="K58" s="386"/>
    </row>
    <row r="59" spans="2:11" ht="24.95" customHeight="1">
      <c r="B59" s="136"/>
      <c r="C59" s="137" t="s">
        <v>46</v>
      </c>
      <c r="D59" s="138">
        <v>1022</v>
      </c>
      <c r="E59" s="138">
        <v>0</v>
      </c>
      <c r="F59" s="138">
        <v>0</v>
      </c>
      <c r="G59" s="138">
        <v>0</v>
      </c>
      <c r="H59" s="138">
        <v>0</v>
      </c>
      <c r="I59" s="7">
        <f>SUM(D59:H59)</f>
        <v>1022</v>
      </c>
      <c r="J59" s="142"/>
      <c r="K59" s="144"/>
    </row>
    <row r="60" spans="2:11" ht="24.95" customHeight="1">
      <c r="B60" s="411" t="s">
        <v>31</v>
      </c>
      <c r="C60" s="412"/>
      <c r="D60" s="128"/>
      <c r="E60" s="128"/>
      <c r="F60" s="128"/>
      <c r="G60" s="128"/>
      <c r="H60" s="128"/>
      <c r="I60" s="128"/>
      <c r="J60" s="413" t="s">
        <v>6</v>
      </c>
      <c r="K60" s="414"/>
    </row>
    <row r="61" spans="2:11" ht="24.95" customHeight="1">
      <c r="B61" s="395" t="s">
        <v>44</v>
      </c>
      <c r="C61" s="396"/>
      <c r="D61" s="6">
        <v>7784</v>
      </c>
      <c r="E61" s="6">
        <v>19402</v>
      </c>
      <c r="F61" s="6">
        <v>4480</v>
      </c>
      <c r="G61" s="6">
        <v>45</v>
      </c>
      <c r="H61" s="6">
        <v>22852</v>
      </c>
      <c r="I61" s="6">
        <f>SUM(D61:H61)</f>
        <v>54563</v>
      </c>
      <c r="J61" s="397" t="s">
        <v>49</v>
      </c>
      <c r="K61" s="398"/>
    </row>
    <row r="62" spans="2:11" ht="24.95" customHeight="1">
      <c r="B62" s="399" t="s">
        <v>47</v>
      </c>
      <c r="C62" s="400"/>
      <c r="D62" s="6">
        <v>6104</v>
      </c>
      <c r="E62" s="6">
        <v>4687</v>
      </c>
      <c r="F62" s="6">
        <v>768</v>
      </c>
      <c r="G62" s="6">
        <v>19</v>
      </c>
      <c r="H62" s="6">
        <v>6380</v>
      </c>
      <c r="I62" s="6">
        <f>SUM(D62:H62)</f>
        <v>17958</v>
      </c>
      <c r="J62" s="401" t="s">
        <v>139</v>
      </c>
      <c r="K62" s="402"/>
    </row>
    <row r="63" spans="2:11" ht="24.95" customHeight="1">
      <c r="B63" s="403" t="s">
        <v>46</v>
      </c>
      <c r="C63" s="404"/>
      <c r="D63" s="6">
        <v>168</v>
      </c>
      <c r="E63" s="6">
        <v>0</v>
      </c>
      <c r="F63" s="6">
        <v>0</v>
      </c>
      <c r="G63" s="6">
        <v>3</v>
      </c>
      <c r="H63" s="6">
        <v>0</v>
      </c>
      <c r="I63" s="6">
        <f>SUM(D63:H63)</f>
        <v>171</v>
      </c>
      <c r="J63" s="405" t="s">
        <v>48</v>
      </c>
      <c r="K63" s="406"/>
    </row>
    <row r="64" spans="2:11" ht="24.95" customHeight="1">
      <c r="B64" s="407" t="s">
        <v>33</v>
      </c>
      <c r="C64" s="408"/>
      <c r="D64" s="129"/>
      <c r="E64" s="129"/>
      <c r="F64" s="129"/>
      <c r="G64" s="129"/>
      <c r="H64" s="129"/>
      <c r="I64" s="129"/>
      <c r="J64" s="409" t="s">
        <v>32</v>
      </c>
      <c r="K64" s="410"/>
    </row>
    <row r="65" spans="2:12" ht="24.95" customHeight="1">
      <c r="B65" s="379" t="s">
        <v>44</v>
      </c>
      <c r="C65" s="380"/>
      <c r="D65" s="7">
        <v>13593</v>
      </c>
      <c r="E65" s="7">
        <v>21526</v>
      </c>
      <c r="F65" s="7">
        <v>2652</v>
      </c>
      <c r="G65" s="7">
        <v>196</v>
      </c>
      <c r="H65" s="7">
        <v>19836</v>
      </c>
      <c r="I65" s="7">
        <f>SUM(D65:H65)</f>
        <v>57803</v>
      </c>
      <c r="J65" s="381" t="s">
        <v>49</v>
      </c>
      <c r="K65" s="382"/>
    </row>
    <row r="66" spans="2:12" ht="24.95" customHeight="1">
      <c r="B66" s="383" t="s">
        <v>47</v>
      </c>
      <c r="C66" s="384"/>
      <c r="D66" s="7">
        <v>1035</v>
      </c>
      <c r="E66" s="7">
        <v>1034</v>
      </c>
      <c r="F66" s="7">
        <v>136</v>
      </c>
      <c r="G66" s="7">
        <v>28</v>
      </c>
      <c r="H66" s="7">
        <v>1083</v>
      </c>
      <c r="I66" s="7">
        <f>SUM(D66:H66)</f>
        <v>3316</v>
      </c>
      <c r="J66" s="385" t="s">
        <v>139</v>
      </c>
      <c r="K66" s="386"/>
    </row>
    <row r="67" spans="2:12" ht="24.95" customHeight="1">
      <c r="B67" s="136"/>
      <c r="C67" s="137" t="s">
        <v>46</v>
      </c>
      <c r="D67" s="138">
        <v>0</v>
      </c>
      <c r="E67" s="138">
        <v>0</v>
      </c>
      <c r="F67" s="138">
        <v>0</v>
      </c>
      <c r="G67" s="138">
        <v>14</v>
      </c>
      <c r="H67" s="138">
        <v>0</v>
      </c>
      <c r="I67" s="7">
        <f>SUM(D67:H67)</f>
        <v>14</v>
      </c>
      <c r="J67" s="142"/>
      <c r="K67" s="144"/>
    </row>
    <row r="68" spans="2:12" ht="24.95" customHeight="1">
      <c r="B68" s="391" t="s">
        <v>35</v>
      </c>
      <c r="C68" s="392"/>
      <c r="D68" s="130"/>
      <c r="E68" s="130"/>
      <c r="F68" s="130"/>
      <c r="G68" s="130"/>
      <c r="H68" s="130"/>
      <c r="I68" s="130"/>
      <c r="J68" s="393" t="s">
        <v>34</v>
      </c>
      <c r="K68" s="394"/>
    </row>
    <row r="69" spans="2:12" ht="24.95" customHeight="1">
      <c r="B69" s="387" t="s">
        <v>44</v>
      </c>
      <c r="C69" s="388"/>
      <c r="D69" s="8">
        <f t="shared" ref="D69:H70" si="0">D11+D14+D18+D22+D26+D30+D34+D47+D50+D53+D57+D61+D65</f>
        <v>312303</v>
      </c>
      <c r="E69" s="8">
        <f t="shared" si="0"/>
        <v>897270</v>
      </c>
      <c r="F69" s="8">
        <f t="shared" si="0"/>
        <v>235164</v>
      </c>
      <c r="G69" s="8">
        <f t="shared" si="0"/>
        <v>20297</v>
      </c>
      <c r="H69" s="8">
        <f t="shared" si="0"/>
        <v>1388977</v>
      </c>
      <c r="I69" s="8">
        <f>SUM(D69:H69)</f>
        <v>2854011</v>
      </c>
      <c r="J69" s="389" t="s">
        <v>49</v>
      </c>
      <c r="K69" s="390"/>
    </row>
    <row r="70" spans="2:12" ht="24.95" customHeight="1">
      <c r="B70" s="375" t="s">
        <v>47</v>
      </c>
      <c r="C70" s="376"/>
      <c r="D70" s="94">
        <f t="shared" si="0"/>
        <v>340639</v>
      </c>
      <c r="E70" s="94">
        <f t="shared" si="0"/>
        <v>197967</v>
      </c>
      <c r="F70" s="94">
        <f t="shared" si="0"/>
        <v>48924</v>
      </c>
      <c r="G70" s="94">
        <f t="shared" si="0"/>
        <v>6882</v>
      </c>
      <c r="H70" s="94">
        <f t="shared" si="0"/>
        <v>221431</v>
      </c>
      <c r="I70" s="94">
        <f>SUM(D70:H70)</f>
        <v>815843</v>
      </c>
      <c r="J70" s="377" t="s">
        <v>139</v>
      </c>
      <c r="K70" s="378"/>
    </row>
    <row r="71" spans="2:12" ht="24.95" customHeight="1">
      <c r="B71" s="375" t="s">
        <v>46</v>
      </c>
      <c r="C71" s="376"/>
      <c r="D71" s="8">
        <f>SUM(D67+D63+D55+D32+D24+D28+D20+D16+D59)</f>
        <v>12049</v>
      </c>
      <c r="E71" s="8">
        <f>SUM(E67+E63+E55+E32+E24+E28+E20+E16)</f>
        <v>0</v>
      </c>
      <c r="F71" s="8">
        <f>SUM(F67+F63+F55+F32+F24+F28+F20+F16)</f>
        <v>0</v>
      </c>
      <c r="G71" s="8">
        <f>SUM(G67+G63+G55+G32+G24+G28+G20+G16)</f>
        <v>24</v>
      </c>
      <c r="H71" s="8">
        <f>SUM(H67+H63+H55+H32+H24+H28+H20+H16)</f>
        <v>0</v>
      </c>
      <c r="I71" s="8">
        <f>SUM(D71:H71)</f>
        <v>12073</v>
      </c>
      <c r="J71" s="377" t="s">
        <v>48</v>
      </c>
      <c r="K71" s="378"/>
    </row>
    <row r="72" spans="2:12" ht="16.5">
      <c r="B72" s="13" t="s">
        <v>332</v>
      </c>
      <c r="K72" s="13" t="s">
        <v>333</v>
      </c>
    </row>
    <row r="73" spans="2:12" ht="16.5">
      <c r="C73" s="13"/>
      <c r="D73" s="13"/>
      <c r="E73" s="13"/>
      <c r="F73" s="13"/>
      <c r="G73" s="13"/>
      <c r="K73" s="13"/>
      <c r="L73" s="13"/>
    </row>
  </sheetData>
  <mergeCells count="106">
    <mergeCell ref="B4:K4"/>
    <mergeCell ref="B5:K5"/>
    <mergeCell ref="B7:C9"/>
    <mergeCell ref="D7:I7"/>
    <mergeCell ref="J7:K9"/>
    <mergeCell ref="B10:C10"/>
    <mergeCell ref="J10:K10"/>
    <mergeCell ref="B11:C11"/>
    <mergeCell ref="J11:K11"/>
    <mergeCell ref="B12:C12"/>
    <mergeCell ref="J12:K12"/>
    <mergeCell ref="B13:C13"/>
    <mergeCell ref="J13:K13"/>
    <mergeCell ref="B14:C14"/>
    <mergeCell ref="J14:K14"/>
    <mergeCell ref="B15:C15"/>
    <mergeCell ref="J15:K15"/>
    <mergeCell ref="B16:C16"/>
    <mergeCell ref="J16:K16"/>
    <mergeCell ref="B17:C17"/>
    <mergeCell ref="J17:K17"/>
    <mergeCell ref="B18:C18"/>
    <mergeCell ref="J18:K18"/>
    <mergeCell ref="B19:C19"/>
    <mergeCell ref="J19:K19"/>
    <mergeCell ref="B21:C21"/>
    <mergeCell ref="J21:K21"/>
    <mergeCell ref="B22:C22"/>
    <mergeCell ref="J22:K22"/>
    <mergeCell ref="B23:C23"/>
    <mergeCell ref="J23:K23"/>
    <mergeCell ref="B24:C24"/>
    <mergeCell ref="J24:K24"/>
    <mergeCell ref="B25:C25"/>
    <mergeCell ref="J25:K25"/>
    <mergeCell ref="B26:C26"/>
    <mergeCell ref="J26:K26"/>
    <mergeCell ref="B27:C27"/>
    <mergeCell ref="J27:K27"/>
    <mergeCell ref="B29:C29"/>
    <mergeCell ref="J29:K29"/>
    <mergeCell ref="B30:C30"/>
    <mergeCell ref="J30:K30"/>
    <mergeCell ref="B31:C31"/>
    <mergeCell ref="J31:K31"/>
    <mergeCell ref="B32:C32"/>
    <mergeCell ref="J32:K32"/>
    <mergeCell ref="B33:C33"/>
    <mergeCell ref="J33:K33"/>
    <mergeCell ref="B34:C34"/>
    <mergeCell ref="J34:K34"/>
    <mergeCell ref="B35:C35"/>
    <mergeCell ref="J35:K35"/>
    <mergeCell ref="B40:K40"/>
    <mergeCell ref="B41:K41"/>
    <mergeCell ref="B43:C45"/>
    <mergeCell ref="D43:I43"/>
    <mergeCell ref="J43:K45"/>
    <mergeCell ref="B46:C46"/>
    <mergeCell ref="J46:K46"/>
    <mergeCell ref="B47:C47"/>
    <mergeCell ref="J47:K47"/>
    <mergeCell ref="B48:C48"/>
    <mergeCell ref="J48:K48"/>
    <mergeCell ref="B49:C49"/>
    <mergeCell ref="J49:K49"/>
    <mergeCell ref="B50:C50"/>
    <mergeCell ref="J50:K50"/>
    <mergeCell ref="B51:C51"/>
    <mergeCell ref="J51:K51"/>
    <mergeCell ref="B52:C52"/>
    <mergeCell ref="J52:K52"/>
    <mergeCell ref="B53:C53"/>
    <mergeCell ref="J53:K53"/>
    <mergeCell ref="B54:C54"/>
    <mergeCell ref="J54:K54"/>
    <mergeCell ref="B55:C55"/>
    <mergeCell ref="J55:K55"/>
    <mergeCell ref="B56:C56"/>
    <mergeCell ref="J56:K56"/>
    <mergeCell ref="B57:C57"/>
    <mergeCell ref="J57:K57"/>
    <mergeCell ref="B58:C58"/>
    <mergeCell ref="J58:K58"/>
    <mergeCell ref="B60:C60"/>
    <mergeCell ref="J60:K60"/>
    <mergeCell ref="B68:C68"/>
    <mergeCell ref="J68:K68"/>
    <mergeCell ref="B61:C61"/>
    <mergeCell ref="J61:K61"/>
    <mergeCell ref="B62:C62"/>
    <mergeCell ref="J62:K62"/>
    <mergeCell ref="B63:C63"/>
    <mergeCell ref="J63:K63"/>
    <mergeCell ref="B64:C64"/>
    <mergeCell ref="J64:K64"/>
    <mergeCell ref="B70:C70"/>
    <mergeCell ref="J70:K70"/>
    <mergeCell ref="B71:C71"/>
    <mergeCell ref="J71:K71"/>
    <mergeCell ref="B65:C65"/>
    <mergeCell ref="J65:K65"/>
    <mergeCell ref="B66:C66"/>
    <mergeCell ref="J66:K66"/>
    <mergeCell ref="B69:C69"/>
    <mergeCell ref="J69:K69"/>
  </mergeCells>
  <pageMargins left="0.7" right="0.7" top="0.75" bottom="0.75" header="0.3" footer="0.3"/>
  <pageSetup paperSize="9" scale="28" orientation="landscape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34">
    <tabColor theme="8" tint="0.79998168889431442"/>
    <pageSetUpPr fitToPage="1"/>
  </sheetPr>
  <dimension ref="C2:L96"/>
  <sheetViews>
    <sheetView showGridLines="0" rightToLeft="1" view="pageBreakPreview" zoomScale="80" zoomScaleNormal="100" zoomScaleSheetLayoutView="80" workbookViewId="0">
      <selection activeCell="J104" sqref="J104"/>
    </sheetView>
  </sheetViews>
  <sheetFormatPr defaultRowHeight="12.75"/>
  <cols>
    <col min="2" max="2" width="6.7109375" customWidth="1"/>
    <col min="3" max="4" width="13.28515625" customWidth="1"/>
    <col min="5" max="10" width="25.7109375" customWidth="1"/>
    <col min="11" max="11" width="13.28515625" customWidth="1"/>
    <col min="12" max="12" width="21.28515625" customWidth="1"/>
    <col min="13" max="13" width="6.7109375" customWidth="1"/>
  </cols>
  <sheetData>
    <row r="2" spans="3:12" ht="19.5">
      <c r="C2" s="15" t="s">
        <v>204</v>
      </c>
      <c r="L2" s="14" t="s">
        <v>205</v>
      </c>
    </row>
    <row r="3" spans="3:12" hidden="1"/>
    <row r="4" spans="3:12" ht="25.9" customHeight="1">
      <c r="C4" s="370" t="s">
        <v>276</v>
      </c>
      <c r="D4" s="370"/>
      <c r="E4" s="370"/>
      <c r="F4" s="370"/>
      <c r="G4" s="370"/>
      <c r="H4" s="370"/>
      <c r="I4" s="370"/>
      <c r="J4" s="370"/>
      <c r="K4" s="370"/>
      <c r="L4" s="370"/>
    </row>
    <row r="5" spans="3:12" ht="25.9" customHeight="1">
      <c r="C5" s="370" t="s">
        <v>277</v>
      </c>
      <c r="D5" s="370"/>
      <c r="E5" s="370"/>
      <c r="F5" s="370"/>
      <c r="G5" s="370"/>
      <c r="H5" s="370"/>
      <c r="I5" s="370"/>
      <c r="J5" s="370"/>
      <c r="K5" s="370"/>
      <c r="L5" s="370"/>
    </row>
    <row r="6" spans="3:12" ht="19.5" hidden="1"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3:12" ht="19.5">
      <c r="C7" s="371" t="s">
        <v>132</v>
      </c>
      <c r="D7" s="372"/>
      <c r="E7" s="435" t="s">
        <v>62</v>
      </c>
      <c r="F7" s="436"/>
      <c r="G7" s="436"/>
      <c r="H7" s="436"/>
      <c r="I7" s="436"/>
      <c r="J7" s="437"/>
      <c r="K7" s="371" t="s">
        <v>240</v>
      </c>
      <c r="L7" s="372"/>
    </row>
    <row r="8" spans="3:12" ht="19.5">
      <c r="C8" s="373"/>
      <c r="D8" s="374"/>
      <c r="E8" s="194" t="s">
        <v>65</v>
      </c>
      <c r="F8" s="195" t="s">
        <v>64</v>
      </c>
      <c r="G8" s="195" t="s">
        <v>97</v>
      </c>
      <c r="H8" s="194" t="s">
        <v>82</v>
      </c>
      <c r="I8" s="196" t="s">
        <v>63</v>
      </c>
      <c r="J8" s="195" t="s">
        <v>35</v>
      </c>
      <c r="K8" s="373"/>
      <c r="L8" s="374"/>
    </row>
    <row r="9" spans="3:12" ht="39">
      <c r="C9" s="373"/>
      <c r="D9" s="374"/>
      <c r="E9" s="161" t="s">
        <v>68</v>
      </c>
      <c r="F9" s="161" t="s">
        <v>67</v>
      </c>
      <c r="G9" s="161" t="s">
        <v>175</v>
      </c>
      <c r="H9" s="54" t="s">
        <v>80</v>
      </c>
      <c r="I9" s="161" t="s">
        <v>66</v>
      </c>
      <c r="J9" s="161" t="s">
        <v>34</v>
      </c>
      <c r="K9" s="373"/>
      <c r="L9" s="374"/>
    </row>
    <row r="10" spans="3:12" ht="24.95" customHeight="1">
      <c r="C10" s="407" t="s">
        <v>8</v>
      </c>
      <c r="D10" s="408"/>
      <c r="E10" s="145"/>
      <c r="F10" s="145"/>
      <c r="G10" s="145"/>
      <c r="H10" s="145"/>
      <c r="I10" s="145"/>
      <c r="J10" s="145"/>
      <c r="K10" s="409" t="s">
        <v>7</v>
      </c>
      <c r="L10" s="410"/>
    </row>
    <row r="11" spans="3:12" ht="24.95" customHeight="1">
      <c r="C11" s="427" t="s">
        <v>44</v>
      </c>
      <c r="D11" s="428"/>
      <c r="E11" s="7">
        <v>5880</v>
      </c>
      <c r="F11" s="7">
        <v>106733</v>
      </c>
      <c r="G11" s="7">
        <v>23980</v>
      </c>
      <c r="H11" s="7">
        <v>637</v>
      </c>
      <c r="I11" s="7">
        <v>46575</v>
      </c>
      <c r="J11" s="7">
        <f>SUM(E11:I11)</f>
        <v>183805</v>
      </c>
      <c r="K11" s="429" t="s">
        <v>49</v>
      </c>
      <c r="L11" s="430"/>
    </row>
    <row r="12" spans="3:12" ht="24.95" customHeight="1">
      <c r="C12" s="427" t="s">
        <v>114</v>
      </c>
      <c r="D12" s="428"/>
      <c r="E12" s="7">
        <v>1960</v>
      </c>
      <c r="F12" s="7">
        <v>83545</v>
      </c>
      <c r="G12" s="7">
        <v>29212</v>
      </c>
      <c r="H12" s="7">
        <v>91</v>
      </c>
      <c r="I12" s="7">
        <v>44955</v>
      </c>
      <c r="J12" s="7">
        <f t="shared" ref="J12:J47" si="0">SUM(E12:I12)</f>
        <v>159763</v>
      </c>
      <c r="K12" s="427" t="s">
        <v>109</v>
      </c>
      <c r="L12" s="428"/>
    </row>
    <row r="13" spans="3:12" ht="24.95" customHeight="1">
      <c r="C13" s="427" t="s">
        <v>47</v>
      </c>
      <c r="D13" s="428"/>
      <c r="E13" s="7">
        <v>20440</v>
      </c>
      <c r="F13" s="7">
        <v>73315</v>
      </c>
      <c r="G13" s="7">
        <v>14824</v>
      </c>
      <c r="H13" s="7">
        <v>182</v>
      </c>
      <c r="I13" s="7">
        <v>30780</v>
      </c>
      <c r="J13" s="7">
        <f t="shared" si="0"/>
        <v>139541</v>
      </c>
      <c r="K13" s="427" t="s">
        <v>139</v>
      </c>
      <c r="L13" s="428"/>
    </row>
    <row r="14" spans="3:12" ht="24.95" customHeight="1">
      <c r="C14" s="427" t="s">
        <v>46</v>
      </c>
      <c r="D14" s="428"/>
      <c r="E14" s="7">
        <v>3080</v>
      </c>
      <c r="F14" s="7">
        <v>0</v>
      </c>
      <c r="G14" s="7">
        <v>0</v>
      </c>
      <c r="H14" s="7">
        <v>0</v>
      </c>
      <c r="I14" s="7">
        <v>0</v>
      </c>
      <c r="J14" s="7">
        <f t="shared" si="0"/>
        <v>3080</v>
      </c>
      <c r="K14" s="427" t="s">
        <v>48</v>
      </c>
      <c r="L14" s="428"/>
    </row>
    <row r="15" spans="3:12" ht="24.95" customHeight="1">
      <c r="C15" s="427" t="s">
        <v>115</v>
      </c>
      <c r="D15" s="428"/>
      <c r="E15" s="7">
        <v>16800</v>
      </c>
      <c r="F15" s="7">
        <v>131967</v>
      </c>
      <c r="G15" s="7">
        <v>63656</v>
      </c>
      <c r="H15" s="7">
        <v>728</v>
      </c>
      <c r="I15" s="7">
        <v>166050</v>
      </c>
      <c r="J15" s="7">
        <f t="shared" si="0"/>
        <v>379201</v>
      </c>
      <c r="K15" s="427" t="s">
        <v>110</v>
      </c>
      <c r="L15" s="428"/>
    </row>
    <row r="16" spans="3:12" ht="24.95" customHeight="1">
      <c r="C16" s="411" t="s">
        <v>12</v>
      </c>
      <c r="D16" s="412"/>
      <c r="E16" s="128"/>
      <c r="F16" s="128"/>
      <c r="G16" s="128"/>
      <c r="H16" s="128"/>
      <c r="I16" s="128"/>
      <c r="J16" s="128"/>
      <c r="K16" s="413" t="s">
        <v>11</v>
      </c>
      <c r="L16" s="414"/>
    </row>
    <row r="17" spans="3:12" ht="24.95" customHeight="1">
      <c r="C17" s="425" t="s">
        <v>44</v>
      </c>
      <c r="D17" s="426"/>
      <c r="E17" s="6">
        <v>18942</v>
      </c>
      <c r="F17" s="6">
        <v>11472</v>
      </c>
      <c r="G17" s="6">
        <v>4255</v>
      </c>
      <c r="H17" s="6">
        <v>0</v>
      </c>
      <c r="I17" s="6">
        <v>135033</v>
      </c>
      <c r="J17" s="6">
        <f t="shared" si="0"/>
        <v>169702</v>
      </c>
      <c r="K17" s="431" t="s">
        <v>49</v>
      </c>
      <c r="L17" s="432"/>
    </row>
    <row r="18" spans="3:12" ht="24.95" customHeight="1">
      <c r="C18" s="425" t="s">
        <v>114</v>
      </c>
      <c r="D18" s="426"/>
      <c r="E18" s="6">
        <v>4620</v>
      </c>
      <c r="F18" s="6">
        <v>14818</v>
      </c>
      <c r="G18" s="6">
        <v>1850</v>
      </c>
      <c r="H18" s="6">
        <v>406</v>
      </c>
      <c r="I18" s="6">
        <v>33681</v>
      </c>
      <c r="J18" s="6">
        <f t="shared" si="0"/>
        <v>55375</v>
      </c>
      <c r="K18" s="425" t="s">
        <v>109</v>
      </c>
      <c r="L18" s="426"/>
    </row>
    <row r="19" spans="3:12" ht="24.95" customHeight="1">
      <c r="C19" s="425" t="s">
        <v>47</v>
      </c>
      <c r="D19" s="426"/>
      <c r="E19" s="6">
        <v>32340</v>
      </c>
      <c r="F19" s="6">
        <v>17925</v>
      </c>
      <c r="G19" s="6">
        <v>1665</v>
      </c>
      <c r="H19" s="6">
        <v>2436</v>
      </c>
      <c r="I19" s="6">
        <v>20394</v>
      </c>
      <c r="J19" s="6">
        <f t="shared" si="0"/>
        <v>74760</v>
      </c>
      <c r="K19" s="425" t="s">
        <v>139</v>
      </c>
      <c r="L19" s="426"/>
    </row>
    <row r="20" spans="3:12" ht="24.95" customHeight="1">
      <c r="C20" s="425" t="s">
        <v>46</v>
      </c>
      <c r="D20" s="426"/>
      <c r="E20" s="6">
        <v>4158</v>
      </c>
      <c r="F20" s="6">
        <v>0</v>
      </c>
      <c r="G20" s="6">
        <v>0</v>
      </c>
      <c r="H20" s="6">
        <v>0</v>
      </c>
      <c r="I20" s="6">
        <v>0</v>
      </c>
      <c r="J20" s="6">
        <f t="shared" si="0"/>
        <v>4158</v>
      </c>
      <c r="K20" s="425" t="s">
        <v>48</v>
      </c>
      <c r="L20" s="426"/>
    </row>
    <row r="21" spans="3:12" ht="24.95" customHeight="1">
      <c r="C21" s="425" t="s">
        <v>115</v>
      </c>
      <c r="D21" s="426"/>
      <c r="E21" s="6">
        <v>123816</v>
      </c>
      <c r="F21" s="6">
        <v>73612</v>
      </c>
      <c r="G21" s="6">
        <v>13320</v>
      </c>
      <c r="H21" s="6">
        <v>7308</v>
      </c>
      <c r="I21" s="6">
        <v>387177</v>
      </c>
      <c r="J21" s="6">
        <f t="shared" si="0"/>
        <v>605233</v>
      </c>
      <c r="K21" s="425" t="s">
        <v>110</v>
      </c>
      <c r="L21" s="426"/>
    </row>
    <row r="22" spans="3:12" ht="24.95" customHeight="1">
      <c r="C22" s="407" t="s">
        <v>14</v>
      </c>
      <c r="D22" s="408"/>
      <c r="E22" s="129"/>
      <c r="F22" s="129"/>
      <c r="G22" s="129"/>
      <c r="H22" s="129"/>
      <c r="I22" s="129"/>
      <c r="J22" s="129"/>
      <c r="K22" s="409" t="s">
        <v>13</v>
      </c>
      <c r="L22" s="410"/>
    </row>
    <row r="23" spans="3:12" ht="24.95" customHeight="1">
      <c r="C23" s="427" t="s">
        <v>44</v>
      </c>
      <c r="D23" s="428"/>
      <c r="E23" s="7">
        <v>5746</v>
      </c>
      <c r="F23" s="7">
        <v>12447</v>
      </c>
      <c r="G23" s="7">
        <v>84</v>
      </c>
      <c r="H23" s="7">
        <v>229</v>
      </c>
      <c r="I23" s="7">
        <v>59925</v>
      </c>
      <c r="J23" s="7">
        <f t="shared" si="0"/>
        <v>78431</v>
      </c>
      <c r="K23" s="429" t="s">
        <v>49</v>
      </c>
      <c r="L23" s="430"/>
    </row>
    <row r="24" spans="3:12" ht="24.95" customHeight="1">
      <c r="C24" s="427" t="s">
        <v>114</v>
      </c>
      <c r="D24" s="428"/>
      <c r="E24" s="7">
        <v>1352</v>
      </c>
      <c r="F24" s="7">
        <v>7376</v>
      </c>
      <c r="G24" s="7">
        <v>588</v>
      </c>
      <c r="H24" s="7">
        <v>229</v>
      </c>
      <c r="I24" s="7">
        <v>21855</v>
      </c>
      <c r="J24" s="7">
        <f t="shared" si="0"/>
        <v>31400</v>
      </c>
      <c r="K24" s="427" t="s">
        <v>109</v>
      </c>
      <c r="L24" s="428"/>
    </row>
    <row r="25" spans="3:12" ht="24.95" customHeight="1">
      <c r="C25" s="427" t="s">
        <v>47</v>
      </c>
      <c r="D25" s="428"/>
      <c r="E25" s="7">
        <v>33462</v>
      </c>
      <c r="F25" s="7">
        <v>922</v>
      </c>
      <c r="G25" s="7">
        <v>840</v>
      </c>
      <c r="H25" s="7">
        <v>229</v>
      </c>
      <c r="I25" s="7">
        <v>8460</v>
      </c>
      <c r="J25" s="7">
        <f t="shared" si="0"/>
        <v>43913</v>
      </c>
      <c r="K25" s="427" t="s">
        <v>139</v>
      </c>
      <c r="L25" s="428"/>
    </row>
    <row r="26" spans="3:12" ht="24.95" customHeight="1">
      <c r="C26" s="427" t="s">
        <v>115</v>
      </c>
      <c r="D26" s="428"/>
      <c r="E26" s="7">
        <v>20280</v>
      </c>
      <c r="F26" s="7">
        <v>16596</v>
      </c>
      <c r="G26" s="7">
        <v>1092</v>
      </c>
      <c r="H26" s="7">
        <v>0</v>
      </c>
      <c r="I26" s="7">
        <v>61335</v>
      </c>
      <c r="J26" s="7">
        <f t="shared" si="0"/>
        <v>99303</v>
      </c>
      <c r="K26" s="427" t="s">
        <v>110</v>
      </c>
      <c r="L26" s="428"/>
    </row>
    <row r="27" spans="3:12" ht="24.95" customHeight="1">
      <c r="C27" s="411" t="s">
        <v>16</v>
      </c>
      <c r="D27" s="412"/>
      <c r="E27" s="128"/>
      <c r="F27" s="128"/>
      <c r="G27" s="128"/>
      <c r="H27" s="128"/>
      <c r="I27" s="128"/>
      <c r="J27" s="128"/>
      <c r="K27" s="413" t="s">
        <v>15</v>
      </c>
      <c r="L27" s="414"/>
    </row>
    <row r="28" spans="3:12" ht="24.95" customHeight="1">
      <c r="C28" s="425" t="s">
        <v>44</v>
      </c>
      <c r="D28" s="426"/>
      <c r="E28" s="6">
        <v>1521</v>
      </c>
      <c r="F28" s="6">
        <v>12190</v>
      </c>
      <c r="G28" s="6">
        <v>5208</v>
      </c>
      <c r="H28" s="6">
        <v>0</v>
      </c>
      <c r="I28" s="6">
        <v>2200</v>
      </c>
      <c r="J28" s="6">
        <f t="shared" si="0"/>
        <v>21119</v>
      </c>
      <c r="K28" s="425" t="s">
        <v>49</v>
      </c>
      <c r="L28" s="426"/>
    </row>
    <row r="29" spans="3:12" ht="24.95" customHeight="1">
      <c r="C29" s="425" t="s">
        <v>114</v>
      </c>
      <c r="D29" s="426"/>
      <c r="E29" s="6">
        <v>4394</v>
      </c>
      <c r="F29" s="6">
        <v>47380</v>
      </c>
      <c r="G29" s="6">
        <v>7626</v>
      </c>
      <c r="H29" s="6">
        <v>3</v>
      </c>
      <c r="I29" s="6">
        <v>4600</v>
      </c>
      <c r="J29" s="6">
        <f t="shared" si="0"/>
        <v>64003</v>
      </c>
      <c r="K29" s="425" t="s">
        <v>109</v>
      </c>
      <c r="L29" s="426"/>
    </row>
    <row r="30" spans="3:12" ht="24.95" customHeight="1">
      <c r="C30" s="425" t="s">
        <v>47</v>
      </c>
      <c r="D30" s="426"/>
      <c r="E30" s="6">
        <v>14703</v>
      </c>
      <c r="F30" s="6">
        <v>18400</v>
      </c>
      <c r="G30" s="6">
        <v>10974</v>
      </c>
      <c r="H30" s="6">
        <v>8</v>
      </c>
      <c r="I30" s="6">
        <v>2300</v>
      </c>
      <c r="J30" s="6">
        <f t="shared" si="0"/>
        <v>46385</v>
      </c>
      <c r="K30" s="425" t="s">
        <v>139</v>
      </c>
      <c r="L30" s="426"/>
    </row>
    <row r="31" spans="3:12" ht="24.95" customHeight="1">
      <c r="C31" s="425" t="s">
        <v>46</v>
      </c>
      <c r="D31" s="426"/>
      <c r="E31" s="6">
        <v>507</v>
      </c>
      <c r="F31" s="6">
        <v>0</v>
      </c>
      <c r="G31" s="6">
        <v>0</v>
      </c>
      <c r="H31" s="6">
        <v>0</v>
      </c>
      <c r="I31" s="6">
        <v>0</v>
      </c>
      <c r="J31" s="6">
        <f t="shared" si="0"/>
        <v>507</v>
      </c>
      <c r="K31" s="425" t="s">
        <v>48</v>
      </c>
      <c r="L31" s="426"/>
    </row>
    <row r="32" spans="3:12" ht="24.95" customHeight="1">
      <c r="C32" s="425" t="s">
        <v>115</v>
      </c>
      <c r="D32" s="426"/>
      <c r="E32" s="6">
        <v>4732</v>
      </c>
      <c r="F32" s="6">
        <v>20010</v>
      </c>
      <c r="G32" s="6">
        <v>8184</v>
      </c>
      <c r="H32" s="6">
        <v>8</v>
      </c>
      <c r="I32" s="6">
        <v>6000</v>
      </c>
      <c r="J32" s="6">
        <f t="shared" si="0"/>
        <v>38934</v>
      </c>
      <c r="K32" s="425" t="s">
        <v>110</v>
      </c>
      <c r="L32" s="426"/>
    </row>
    <row r="33" spans="3:12" ht="24.95" customHeight="1">
      <c r="C33" s="407" t="s">
        <v>18</v>
      </c>
      <c r="D33" s="408"/>
      <c r="E33" s="129"/>
      <c r="F33" s="129"/>
      <c r="G33" s="129"/>
      <c r="H33" s="129"/>
      <c r="I33" s="129"/>
      <c r="J33" s="129"/>
      <c r="K33" s="409" t="s">
        <v>17</v>
      </c>
      <c r="L33" s="410"/>
    </row>
    <row r="34" spans="3:12" ht="24.95" customHeight="1">
      <c r="C34" s="427" t="s">
        <v>44</v>
      </c>
      <c r="D34" s="428"/>
      <c r="E34" s="7">
        <v>7420</v>
      </c>
      <c r="F34" s="7">
        <v>36058</v>
      </c>
      <c r="G34" s="7">
        <v>1235</v>
      </c>
      <c r="H34" s="7">
        <v>814</v>
      </c>
      <c r="I34" s="7">
        <v>22989</v>
      </c>
      <c r="J34" s="7">
        <f t="shared" si="0"/>
        <v>68516</v>
      </c>
      <c r="K34" s="427" t="s">
        <v>49</v>
      </c>
      <c r="L34" s="428"/>
    </row>
    <row r="35" spans="3:12" ht="24.95" customHeight="1">
      <c r="C35" s="427" t="s">
        <v>114</v>
      </c>
      <c r="D35" s="428"/>
      <c r="E35" s="7">
        <v>795</v>
      </c>
      <c r="F35" s="7">
        <v>11324</v>
      </c>
      <c r="G35" s="7">
        <v>1482</v>
      </c>
      <c r="H35" s="7">
        <v>0</v>
      </c>
      <c r="I35" s="7">
        <v>22989</v>
      </c>
      <c r="J35" s="7">
        <f t="shared" si="0"/>
        <v>36590</v>
      </c>
      <c r="K35" s="427" t="s">
        <v>109</v>
      </c>
      <c r="L35" s="428"/>
    </row>
    <row r="36" spans="3:12" ht="24.95" customHeight="1">
      <c r="C36" s="427" t="s">
        <v>47</v>
      </c>
      <c r="D36" s="428"/>
      <c r="E36" s="7">
        <v>33655</v>
      </c>
      <c r="F36" s="7">
        <v>44253</v>
      </c>
      <c r="G36" s="7">
        <v>18278</v>
      </c>
      <c r="H36" s="7">
        <v>4070</v>
      </c>
      <c r="I36" s="7">
        <v>60672</v>
      </c>
      <c r="J36" s="7">
        <f t="shared" si="0"/>
        <v>160928</v>
      </c>
      <c r="K36" s="427" t="s">
        <v>139</v>
      </c>
      <c r="L36" s="428"/>
    </row>
    <row r="37" spans="3:12" ht="24.95" customHeight="1">
      <c r="C37" s="427" t="s">
        <v>115</v>
      </c>
      <c r="D37" s="428"/>
      <c r="E37" s="7">
        <v>15900</v>
      </c>
      <c r="F37" s="7">
        <v>84483</v>
      </c>
      <c r="G37" s="7">
        <v>9633</v>
      </c>
      <c r="H37" s="7">
        <v>5698</v>
      </c>
      <c r="I37" s="7">
        <v>146466</v>
      </c>
      <c r="J37" s="7">
        <f t="shared" si="0"/>
        <v>262180</v>
      </c>
      <c r="K37" s="427" t="s">
        <v>110</v>
      </c>
      <c r="L37" s="428"/>
    </row>
    <row r="38" spans="3:12" ht="24.95" customHeight="1">
      <c r="C38" s="411" t="s">
        <v>20</v>
      </c>
      <c r="D38" s="412"/>
      <c r="E38" s="128"/>
      <c r="F38" s="128"/>
      <c r="G38" s="128"/>
      <c r="H38" s="128"/>
      <c r="I38" s="128"/>
      <c r="J38" s="128"/>
      <c r="K38" s="413" t="s">
        <v>19</v>
      </c>
      <c r="L38" s="414"/>
    </row>
    <row r="39" spans="3:12" ht="24.95" customHeight="1">
      <c r="C39" s="425" t="s">
        <v>44</v>
      </c>
      <c r="D39" s="426"/>
      <c r="E39" s="6">
        <v>398</v>
      </c>
      <c r="F39" s="6">
        <v>7720</v>
      </c>
      <c r="G39" s="6">
        <v>3072</v>
      </c>
      <c r="H39" s="6">
        <v>30</v>
      </c>
      <c r="I39" s="6">
        <v>9460</v>
      </c>
      <c r="J39" s="6">
        <f t="shared" si="0"/>
        <v>20680</v>
      </c>
      <c r="K39" s="425" t="s">
        <v>49</v>
      </c>
      <c r="L39" s="426"/>
    </row>
    <row r="40" spans="3:12" ht="24.95" customHeight="1">
      <c r="C40" s="425" t="s">
        <v>114</v>
      </c>
      <c r="D40" s="426"/>
      <c r="E40" s="6">
        <v>3980</v>
      </c>
      <c r="F40" s="6">
        <v>13510</v>
      </c>
      <c r="G40" s="6">
        <v>2688</v>
      </c>
      <c r="H40" s="6">
        <v>30</v>
      </c>
      <c r="I40" s="6">
        <v>12556</v>
      </c>
      <c r="J40" s="6">
        <f t="shared" si="0"/>
        <v>32764</v>
      </c>
      <c r="K40" s="425" t="s">
        <v>109</v>
      </c>
      <c r="L40" s="426"/>
    </row>
    <row r="41" spans="3:12" ht="24.95" customHeight="1">
      <c r="C41" s="425" t="s">
        <v>47</v>
      </c>
      <c r="D41" s="426"/>
      <c r="E41" s="6">
        <v>0</v>
      </c>
      <c r="F41" s="6">
        <v>0</v>
      </c>
      <c r="G41" s="6">
        <v>128</v>
      </c>
      <c r="H41" s="6">
        <v>0</v>
      </c>
      <c r="I41" s="6">
        <v>344</v>
      </c>
      <c r="J41" s="6">
        <f t="shared" si="0"/>
        <v>472</v>
      </c>
      <c r="K41" s="425" t="s">
        <v>139</v>
      </c>
      <c r="L41" s="426"/>
    </row>
    <row r="42" spans="3:12" ht="24.95" customHeight="1">
      <c r="C42" s="425" t="s">
        <v>115</v>
      </c>
      <c r="D42" s="426"/>
      <c r="E42" s="6">
        <v>52934</v>
      </c>
      <c r="F42" s="6">
        <v>91096</v>
      </c>
      <c r="G42" s="6">
        <v>26624</v>
      </c>
      <c r="H42" s="6">
        <v>1080</v>
      </c>
      <c r="I42" s="6">
        <v>89612</v>
      </c>
      <c r="J42" s="6">
        <f t="shared" si="0"/>
        <v>261346</v>
      </c>
      <c r="K42" s="425" t="s">
        <v>110</v>
      </c>
      <c r="L42" s="426"/>
    </row>
    <row r="43" spans="3:12" ht="24.95" customHeight="1">
      <c r="C43" s="407" t="s">
        <v>22</v>
      </c>
      <c r="D43" s="408"/>
      <c r="E43" s="129"/>
      <c r="F43" s="129"/>
      <c r="G43" s="129"/>
      <c r="H43" s="129"/>
      <c r="I43" s="129"/>
      <c r="J43" s="129"/>
      <c r="K43" s="409" t="s">
        <v>21</v>
      </c>
      <c r="L43" s="410"/>
    </row>
    <row r="44" spans="3:12" ht="24.95" customHeight="1">
      <c r="C44" s="427" t="s">
        <v>44</v>
      </c>
      <c r="D44" s="428"/>
      <c r="E44" s="7">
        <v>4300</v>
      </c>
      <c r="F44" s="7">
        <v>1638</v>
      </c>
      <c r="G44" s="7">
        <v>273</v>
      </c>
      <c r="H44" s="7">
        <v>47</v>
      </c>
      <c r="I44" s="7">
        <v>16463</v>
      </c>
      <c r="J44" s="7">
        <f t="shared" si="0"/>
        <v>22721</v>
      </c>
      <c r="K44" s="427" t="s">
        <v>49</v>
      </c>
      <c r="L44" s="428"/>
    </row>
    <row r="45" spans="3:12" ht="24.95" customHeight="1">
      <c r="C45" s="427" t="s">
        <v>114</v>
      </c>
      <c r="D45" s="428"/>
      <c r="E45" s="7">
        <v>8815</v>
      </c>
      <c r="F45" s="7">
        <v>1449</v>
      </c>
      <c r="G45" s="7">
        <v>286</v>
      </c>
      <c r="H45" s="7">
        <v>47</v>
      </c>
      <c r="I45" s="7">
        <v>8282</v>
      </c>
      <c r="J45" s="7">
        <f t="shared" si="0"/>
        <v>18879</v>
      </c>
      <c r="K45" s="427" t="s">
        <v>109</v>
      </c>
      <c r="L45" s="428"/>
    </row>
    <row r="46" spans="3:12" ht="24.95" customHeight="1">
      <c r="C46" s="427" t="s">
        <v>47</v>
      </c>
      <c r="D46" s="428"/>
      <c r="E46" s="7">
        <v>3010</v>
      </c>
      <c r="F46" s="7">
        <v>0</v>
      </c>
      <c r="G46" s="7">
        <v>0</v>
      </c>
      <c r="H46" s="7">
        <v>0</v>
      </c>
      <c r="I46" s="7">
        <v>101</v>
      </c>
      <c r="J46" s="7">
        <f t="shared" si="0"/>
        <v>3111</v>
      </c>
      <c r="K46" s="427" t="s">
        <v>139</v>
      </c>
      <c r="L46" s="428"/>
    </row>
    <row r="47" spans="3:12" ht="24.95" customHeight="1">
      <c r="C47" s="427" t="s">
        <v>115</v>
      </c>
      <c r="D47" s="428"/>
      <c r="E47" s="7">
        <v>21930</v>
      </c>
      <c r="F47" s="7">
        <v>5292</v>
      </c>
      <c r="G47" s="7">
        <v>663</v>
      </c>
      <c r="H47" s="7">
        <v>188</v>
      </c>
      <c r="I47" s="7">
        <v>53328</v>
      </c>
      <c r="J47" s="7">
        <f t="shared" si="0"/>
        <v>81401</v>
      </c>
      <c r="K47" s="427" t="s">
        <v>110</v>
      </c>
      <c r="L47" s="428"/>
    </row>
    <row r="48" spans="3:12" ht="30.6" customHeight="1"/>
    <row r="49" spans="3:12" ht="19.5">
      <c r="C49" s="15" t="s">
        <v>206</v>
      </c>
      <c r="L49" s="14" t="s">
        <v>356</v>
      </c>
    </row>
    <row r="51" spans="3:12" ht="25.9" customHeight="1">
      <c r="C51" s="241" t="s">
        <v>276</v>
      </c>
      <c r="D51" s="241"/>
      <c r="E51" s="241"/>
      <c r="F51" s="241"/>
      <c r="G51" s="241"/>
      <c r="H51" s="241"/>
      <c r="I51" s="241"/>
      <c r="J51" s="241"/>
      <c r="K51" s="241"/>
      <c r="L51" s="241"/>
    </row>
    <row r="52" spans="3:12" ht="25.9" customHeight="1">
      <c r="C52" s="241" t="s">
        <v>277</v>
      </c>
      <c r="D52" s="241"/>
      <c r="E52" s="241"/>
      <c r="F52" s="241"/>
      <c r="G52" s="241"/>
      <c r="H52" s="241"/>
      <c r="I52" s="241"/>
      <c r="J52" s="241"/>
      <c r="K52" s="241"/>
      <c r="L52" s="241"/>
    </row>
    <row r="53" spans="3:12" ht="25.9" customHeight="1">
      <c r="C53" s="17"/>
      <c r="D53" s="17"/>
      <c r="E53" s="17"/>
      <c r="F53" s="17"/>
      <c r="G53" s="17"/>
      <c r="H53" s="17"/>
      <c r="I53" s="17"/>
      <c r="J53" s="17"/>
      <c r="K53" s="17"/>
      <c r="L53" s="17"/>
    </row>
    <row r="54" spans="3:12" ht="47.25" customHeight="1">
      <c r="C54" s="366" t="s">
        <v>132</v>
      </c>
      <c r="D54" s="367"/>
      <c r="E54" s="434" t="s">
        <v>62</v>
      </c>
      <c r="F54" s="303"/>
      <c r="G54" s="303"/>
      <c r="H54" s="303"/>
      <c r="I54" s="303"/>
      <c r="J54" s="304"/>
      <c r="K54" s="366" t="s">
        <v>147</v>
      </c>
      <c r="L54" s="367"/>
    </row>
    <row r="55" spans="3:12" ht="47.25" customHeight="1">
      <c r="C55" s="368"/>
      <c r="D55" s="369"/>
      <c r="E55" s="125" t="s">
        <v>65</v>
      </c>
      <c r="F55" s="126" t="s">
        <v>64</v>
      </c>
      <c r="G55" s="126" t="s">
        <v>97</v>
      </c>
      <c r="H55" s="125" t="s">
        <v>82</v>
      </c>
      <c r="I55" s="127" t="s">
        <v>63</v>
      </c>
      <c r="J55" s="126" t="s">
        <v>35</v>
      </c>
      <c r="K55" s="368"/>
      <c r="L55" s="369"/>
    </row>
    <row r="56" spans="3:12" ht="47.25" customHeight="1">
      <c r="C56" s="368"/>
      <c r="D56" s="369"/>
      <c r="E56" s="113" t="s">
        <v>68</v>
      </c>
      <c r="F56" s="113" t="s">
        <v>67</v>
      </c>
      <c r="G56" s="113" t="s">
        <v>175</v>
      </c>
      <c r="H56" s="115" t="s">
        <v>80</v>
      </c>
      <c r="I56" s="113" t="s">
        <v>66</v>
      </c>
      <c r="J56" s="113" t="s">
        <v>34</v>
      </c>
      <c r="K56" s="368"/>
      <c r="L56" s="369"/>
    </row>
    <row r="57" spans="3:12" ht="24.95" customHeight="1">
      <c r="C57" s="407" t="s">
        <v>24</v>
      </c>
      <c r="D57" s="408"/>
      <c r="E57" s="129"/>
      <c r="F57" s="129"/>
      <c r="G57" s="129"/>
      <c r="H57" s="129"/>
      <c r="I57" s="129"/>
      <c r="J57" s="129"/>
      <c r="K57" s="409" t="s">
        <v>23</v>
      </c>
      <c r="L57" s="410"/>
    </row>
    <row r="58" spans="3:12" ht="24.95" customHeight="1">
      <c r="C58" s="427" t="s">
        <v>44</v>
      </c>
      <c r="D58" s="428"/>
      <c r="E58" s="7">
        <v>6164</v>
      </c>
      <c r="F58" s="7">
        <v>17082</v>
      </c>
      <c r="G58" s="7">
        <v>1386</v>
      </c>
      <c r="H58" s="7">
        <v>26</v>
      </c>
      <c r="I58" s="7">
        <v>6464</v>
      </c>
      <c r="J58" s="7">
        <f>SUM(E58:I58)</f>
        <v>31122</v>
      </c>
      <c r="K58" s="429" t="s">
        <v>49</v>
      </c>
      <c r="L58" s="430"/>
    </row>
    <row r="59" spans="3:12" ht="24.95" customHeight="1">
      <c r="C59" s="427" t="s">
        <v>114</v>
      </c>
      <c r="D59" s="428"/>
      <c r="E59" s="7">
        <v>1340</v>
      </c>
      <c r="F59" s="7">
        <v>6716</v>
      </c>
      <c r="G59" s="7">
        <v>396</v>
      </c>
      <c r="H59" s="7">
        <v>13</v>
      </c>
      <c r="I59" s="7">
        <v>3333</v>
      </c>
      <c r="J59" s="7">
        <f>SUM(E59:I59)</f>
        <v>11798</v>
      </c>
      <c r="K59" s="427" t="s">
        <v>109</v>
      </c>
      <c r="L59" s="428"/>
    </row>
    <row r="60" spans="3:12" ht="24.95" customHeight="1">
      <c r="C60" s="427" t="s">
        <v>47</v>
      </c>
      <c r="D60" s="428"/>
      <c r="E60" s="7">
        <v>21574</v>
      </c>
      <c r="F60" s="7">
        <v>7373</v>
      </c>
      <c r="G60" s="7">
        <v>1518</v>
      </c>
      <c r="H60" s="7">
        <v>26</v>
      </c>
      <c r="I60" s="7">
        <v>2020</v>
      </c>
      <c r="J60" s="7">
        <f>SUM(E60:I60)</f>
        <v>32511</v>
      </c>
      <c r="K60" s="427" t="s">
        <v>139</v>
      </c>
      <c r="L60" s="428"/>
    </row>
    <row r="61" spans="3:12" ht="24.95" customHeight="1">
      <c r="C61" s="427" t="s">
        <v>115</v>
      </c>
      <c r="D61" s="428"/>
      <c r="E61" s="7">
        <v>2747</v>
      </c>
      <c r="F61" s="7">
        <v>3504</v>
      </c>
      <c r="G61" s="7">
        <v>264</v>
      </c>
      <c r="H61" s="7">
        <v>13</v>
      </c>
      <c r="I61" s="7">
        <v>2424</v>
      </c>
      <c r="J61" s="7">
        <f>SUM(E61:I61)</f>
        <v>8952</v>
      </c>
      <c r="K61" s="427" t="s">
        <v>110</v>
      </c>
      <c r="L61" s="428"/>
    </row>
    <row r="62" spans="3:12" ht="24.95" customHeight="1">
      <c r="C62" s="411" t="s">
        <v>26</v>
      </c>
      <c r="D62" s="412"/>
      <c r="E62" s="128"/>
      <c r="F62" s="128"/>
      <c r="G62" s="128"/>
      <c r="H62" s="128"/>
      <c r="I62" s="128"/>
      <c r="J62" s="128"/>
      <c r="K62" s="413" t="s">
        <v>25</v>
      </c>
      <c r="L62" s="414"/>
    </row>
    <row r="63" spans="3:12" ht="24.95" customHeight="1">
      <c r="C63" s="425" t="s">
        <v>44</v>
      </c>
      <c r="D63" s="426"/>
      <c r="E63" s="6">
        <v>234</v>
      </c>
      <c r="F63" s="6">
        <v>1650</v>
      </c>
      <c r="G63" s="6">
        <v>189</v>
      </c>
      <c r="H63" s="6">
        <v>84</v>
      </c>
      <c r="I63" s="6">
        <v>468</v>
      </c>
      <c r="J63" s="6">
        <f>SUM(E63:I63)</f>
        <v>2625</v>
      </c>
      <c r="K63" s="425" t="s">
        <v>49</v>
      </c>
      <c r="L63" s="426"/>
    </row>
    <row r="64" spans="3:12" ht="24.95" customHeight="1">
      <c r="C64" s="425" t="s">
        <v>114</v>
      </c>
      <c r="D64" s="426"/>
      <c r="E64" s="6">
        <v>26</v>
      </c>
      <c r="F64" s="6">
        <v>0</v>
      </c>
      <c r="G64" s="6">
        <v>135</v>
      </c>
      <c r="H64" s="6">
        <v>7</v>
      </c>
      <c r="I64" s="6">
        <v>26</v>
      </c>
      <c r="J64" s="6">
        <f>SUM(E64:I64)</f>
        <v>194</v>
      </c>
      <c r="K64" s="425" t="s">
        <v>109</v>
      </c>
      <c r="L64" s="426"/>
    </row>
    <row r="65" spans="3:12" ht="24.95" customHeight="1">
      <c r="C65" s="425" t="s">
        <v>47</v>
      </c>
      <c r="D65" s="426"/>
      <c r="E65" s="6">
        <v>6188</v>
      </c>
      <c r="F65" s="6">
        <v>14100</v>
      </c>
      <c r="G65" s="6">
        <v>4347</v>
      </c>
      <c r="H65" s="6">
        <v>1841</v>
      </c>
      <c r="I65" s="6">
        <v>10010</v>
      </c>
      <c r="J65" s="6">
        <f>SUM(E65:I65)</f>
        <v>36486</v>
      </c>
      <c r="K65" s="425" t="s">
        <v>139</v>
      </c>
      <c r="L65" s="426"/>
    </row>
    <row r="66" spans="3:12" ht="24.95" customHeight="1">
      <c r="C66" s="425" t="s">
        <v>115</v>
      </c>
      <c r="D66" s="426"/>
      <c r="E66" s="6">
        <v>104</v>
      </c>
      <c r="F66" s="6">
        <v>750</v>
      </c>
      <c r="G66" s="6">
        <v>27</v>
      </c>
      <c r="H66" s="6">
        <v>7</v>
      </c>
      <c r="I66" s="6">
        <v>338</v>
      </c>
      <c r="J66" s="6">
        <f>SUM(E66:I66)</f>
        <v>1226</v>
      </c>
      <c r="K66" s="425" t="s">
        <v>110</v>
      </c>
      <c r="L66" s="426"/>
    </row>
    <row r="67" spans="3:12" ht="24.95" customHeight="1">
      <c r="C67" s="407" t="s">
        <v>28</v>
      </c>
      <c r="D67" s="408"/>
      <c r="E67" s="129"/>
      <c r="F67" s="129"/>
      <c r="G67" s="129"/>
      <c r="H67" s="129"/>
      <c r="I67" s="129"/>
      <c r="J67" s="129"/>
      <c r="K67" s="409" t="s">
        <v>27</v>
      </c>
      <c r="L67" s="410"/>
    </row>
    <row r="68" spans="3:12" ht="24.95" customHeight="1">
      <c r="C68" s="427" t="s">
        <v>44</v>
      </c>
      <c r="D68" s="428"/>
      <c r="E68" s="7">
        <v>8398</v>
      </c>
      <c r="F68" s="7">
        <v>816</v>
      </c>
      <c r="G68" s="7">
        <v>630</v>
      </c>
      <c r="H68" s="7">
        <v>28</v>
      </c>
      <c r="I68" s="7">
        <v>1258</v>
      </c>
      <c r="J68" s="7">
        <f>SUM(E68:I68)</f>
        <v>11130</v>
      </c>
      <c r="K68" s="427" t="s">
        <v>49</v>
      </c>
      <c r="L68" s="428"/>
    </row>
    <row r="69" spans="3:12" ht="24.95" customHeight="1">
      <c r="C69" s="427" t="s">
        <v>114</v>
      </c>
      <c r="D69" s="428"/>
      <c r="E69" s="7">
        <v>1989</v>
      </c>
      <c r="F69" s="7">
        <v>204</v>
      </c>
      <c r="G69" s="7">
        <v>126</v>
      </c>
      <c r="H69" s="7">
        <v>0</v>
      </c>
      <c r="I69" s="7">
        <v>222</v>
      </c>
      <c r="J69" s="7">
        <f>SUM(E69:I69)</f>
        <v>2541</v>
      </c>
      <c r="K69" s="427" t="s">
        <v>109</v>
      </c>
      <c r="L69" s="428"/>
    </row>
    <row r="70" spans="3:12" ht="24.95" customHeight="1">
      <c r="C70" s="427" t="s">
        <v>47</v>
      </c>
      <c r="D70" s="428"/>
      <c r="E70" s="7">
        <v>9282</v>
      </c>
      <c r="F70" s="7">
        <v>4692</v>
      </c>
      <c r="G70" s="7">
        <v>315</v>
      </c>
      <c r="H70" s="7">
        <v>35</v>
      </c>
      <c r="I70" s="7">
        <v>444</v>
      </c>
      <c r="J70" s="7">
        <f>SUM(E70:I70)</f>
        <v>14768</v>
      </c>
      <c r="K70" s="427" t="s">
        <v>139</v>
      </c>
      <c r="L70" s="428"/>
    </row>
    <row r="71" spans="3:12" ht="24.95" customHeight="1">
      <c r="C71" s="427" t="s">
        <v>46</v>
      </c>
      <c r="D71" s="428"/>
      <c r="E71" s="7">
        <v>221</v>
      </c>
      <c r="F71" s="7">
        <v>0</v>
      </c>
      <c r="G71" s="7">
        <v>0</v>
      </c>
      <c r="H71" s="7">
        <v>0</v>
      </c>
      <c r="I71" s="7">
        <v>0</v>
      </c>
      <c r="J71" s="7">
        <f>SUM(E71:I71)</f>
        <v>221</v>
      </c>
      <c r="K71" s="427" t="s">
        <v>48</v>
      </c>
      <c r="L71" s="428"/>
    </row>
    <row r="72" spans="3:12" ht="24.95" customHeight="1">
      <c r="C72" s="427" t="s">
        <v>115</v>
      </c>
      <c r="D72" s="428"/>
      <c r="E72" s="7">
        <v>83759</v>
      </c>
      <c r="F72" s="7">
        <v>28152</v>
      </c>
      <c r="G72" s="7">
        <v>10899</v>
      </c>
      <c r="H72" s="7">
        <v>315</v>
      </c>
      <c r="I72" s="7">
        <v>30636</v>
      </c>
      <c r="J72" s="7">
        <f>SUM(E72:I72)</f>
        <v>153761</v>
      </c>
      <c r="K72" s="427" t="s">
        <v>110</v>
      </c>
      <c r="L72" s="428"/>
    </row>
    <row r="73" spans="3:12" ht="24.95" customHeight="1">
      <c r="C73" s="411" t="s">
        <v>30</v>
      </c>
      <c r="D73" s="412"/>
      <c r="E73" s="128"/>
      <c r="F73" s="128"/>
      <c r="G73" s="128"/>
      <c r="H73" s="128"/>
      <c r="I73" s="128"/>
      <c r="J73" s="128"/>
      <c r="K73" s="413" t="s">
        <v>29</v>
      </c>
      <c r="L73" s="414"/>
    </row>
    <row r="74" spans="3:12" ht="24.95" customHeight="1">
      <c r="C74" s="425" t="s">
        <v>44</v>
      </c>
      <c r="D74" s="426"/>
      <c r="E74" s="6">
        <v>1387</v>
      </c>
      <c r="F74" s="6">
        <v>1056</v>
      </c>
      <c r="G74" s="6">
        <v>525</v>
      </c>
      <c r="H74" s="6">
        <v>0</v>
      </c>
      <c r="I74" s="6">
        <v>2496</v>
      </c>
      <c r="J74" s="6">
        <f>SUM(E74:I74)</f>
        <v>5464</v>
      </c>
      <c r="K74" s="425" t="s">
        <v>49</v>
      </c>
      <c r="L74" s="426"/>
    </row>
    <row r="75" spans="3:12" ht="24.95" customHeight="1">
      <c r="C75" s="425" t="s">
        <v>114</v>
      </c>
      <c r="D75" s="426"/>
      <c r="E75" s="6">
        <v>1314</v>
      </c>
      <c r="F75" s="6">
        <v>4092</v>
      </c>
      <c r="G75" s="6">
        <v>1125</v>
      </c>
      <c r="H75" s="6">
        <v>2</v>
      </c>
      <c r="I75" s="6">
        <v>2688</v>
      </c>
      <c r="J75" s="6">
        <f>SUM(E75:I75)</f>
        <v>9221</v>
      </c>
      <c r="K75" s="425" t="s">
        <v>109</v>
      </c>
      <c r="L75" s="426"/>
    </row>
    <row r="76" spans="3:12" ht="24.95" customHeight="1">
      <c r="C76" s="425" t="s">
        <v>47</v>
      </c>
      <c r="D76" s="426"/>
      <c r="E76" s="6">
        <v>13067</v>
      </c>
      <c r="F76" s="6">
        <v>6996</v>
      </c>
      <c r="G76" s="6">
        <v>575</v>
      </c>
      <c r="H76" s="6">
        <v>1</v>
      </c>
      <c r="I76" s="6">
        <v>2400</v>
      </c>
      <c r="J76" s="6">
        <f>SUM(E76:I76)</f>
        <v>23039</v>
      </c>
      <c r="K76" s="425" t="s">
        <v>139</v>
      </c>
      <c r="L76" s="426"/>
    </row>
    <row r="77" spans="3:12" ht="24.95" customHeight="1">
      <c r="C77" s="425" t="s">
        <v>46</v>
      </c>
      <c r="D77" s="426"/>
      <c r="E77" s="6">
        <v>146</v>
      </c>
      <c r="F77" s="6">
        <v>0</v>
      </c>
      <c r="G77" s="6">
        <v>0</v>
      </c>
      <c r="H77" s="6">
        <v>0</v>
      </c>
      <c r="I77" s="6">
        <v>0</v>
      </c>
      <c r="J77" s="6">
        <f>SUM(E77:I77)</f>
        <v>146</v>
      </c>
      <c r="K77" s="425" t="s">
        <v>48</v>
      </c>
      <c r="L77" s="426"/>
    </row>
    <row r="78" spans="3:12" ht="24.95" customHeight="1">
      <c r="C78" s="425" t="s">
        <v>115</v>
      </c>
      <c r="D78" s="426"/>
      <c r="E78" s="6">
        <v>6497</v>
      </c>
      <c r="F78" s="6">
        <v>5874</v>
      </c>
      <c r="G78" s="6">
        <v>1875</v>
      </c>
      <c r="H78" s="6">
        <v>2</v>
      </c>
      <c r="I78" s="6">
        <v>20448</v>
      </c>
      <c r="J78" s="6">
        <f>SUM(E78:I78)</f>
        <v>34696</v>
      </c>
      <c r="K78" s="425" t="s">
        <v>110</v>
      </c>
      <c r="L78" s="426"/>
    </row>
    <row r="79" spans="3:12" ht="24.95" customHeight="1">
      <c r="C79" s="407" t="s">
        <v>31</v>
      </c>
      <c r="D79" s="408"/>
      <c r="E79" s="129"/>
      <c r="F79" s="129"/>
      <c r="G79" s="129"/>
      <c r="H79" s="129"/>
      <c r="I79" s="129"/>
      <c r="J79" s="129"/>
      <c r="K79" s="409" t="s">
        <v>6</v>
      </c>
      <c r="L79" s="410"/>
    </row>
    <row r="80" spans="3:12" ht="24.95" customHeight="1">
      <c r="C80" s="427" t="s">
        <v>44</v>
      </c>
      <c r="D80" s="428"/>
      <c r="E80" s="7">
        <v>4984</v>
      </c>
      <c r="F80" s="7">
        <v>4360</v>
      </c>
      <c r="G80" s="7">
        <v>768</v>
      </c>
      <c r="H80" s="7">
        <v>8</v>
      </c>
      <c r="I80" s="7">
        <v>5046</v>
      </c>
      <c r="J80" s="7">
        <f>SUM(E80:I80)</f>
        <v>15166</v>
      </c>
      <c r="K80" s="427" t="s">
        <v>49</v>
      </c>
      <c r="L80" s="428"/>
    </row>
    <row r="81" spans="3:12" ht="24.95" customHeight="1">
      <c r="C81" s="427" t="s">
        <v>114</v>
      </c>
      <c r="D81" s="428"/>
      <c r="E81" s="7">
        <v>728</v>
      </c>
      <c r="F81" s="7">
        <v>4251</v>
      </c>
      <c r="G81" s="7">
        <v>704</v>
      </c>
      <c r="H81" s="7">
        <v>10</v>
      </c>
      <c r="I81" s="7">
        <v>2668</v>
      </c>
      <c r="J81" s="7">
        <f>SUM(E81:I81)</f>
        <v>8361</v>
      </c>
      <c r="K81" s="427" t="s">
        <v>109</v>
      </c>
      <c r="L81" s="428"/>
    </row>
    <row r="82" spans="3:12" ht="24.95" customHeight="1">
      <c r="C82" s="427" t="s">
        <v>47</v>
      </c>
      <c r="D82" s="428"/>
      <c r="E82" s="7">
        <v>1120</v>
      </c>
      <c r="F82" s="7">
        <v>436</v>
      </c>
      <c r="G82" s="7">
        <v>64</v>
      </c>
      <c r="H82" s="7">
        <v>0</v>
      </c>
      <c r="I82" s="7">
        <v>1044</v>
      </c>
      <c r="J82" s="7">
        <f>SUM(E82:I82)</f>
        <v>2664</v>
      </c>
      <c r="K82" s="427" t="s">
        <v>139</v>
      </c>
      <c r="L82" s="428"/>
    </row>
    <row r="83" spans="3:12" ht="24.95" customHeight="1">
      <c r="C83" s="427" t="s">
        <v>46</v>
      </c>
      <c r="D83" s="428"/>
      <c r="E83" s="7">
        <v>1512</v>
      </c>
      <c r="F83" s="7">
        <v>0</v>
      </c>
      <c r="G83" s="7">
        <v>0</v>
      </c>
      <c r="H83" s="7">
        <v>0</v>
      </c>
      <c r="I83" s="7">
        <v>0</v>
      </c>
      <c r="J83" s="7">
        <f>SUM(E83:I83)</f>
        <v>1512</v>
      </c>
      <c r="K83" s="427" t="s">
        <v>48</v>
      </c>
      <c r="L83" s="428"/>
    </row>
    <row r="84" spans="3:12" ht="24.95" customHeight="1">
      <c r="C84" s="427" t="s">
        <v>115</v>
      </c>
      <c r="D84" s="428"/>
      <c r="E84" s="7">
        <v>5712</v>
      </c>
      <c r="F84" s="7">
        <v>15042</v>
      </c>
      <c r="G84" s="7">
        <v>3712</v>
      </c>
      <c r="H84" s="7">
        <v>49</v>
      </c>
      <c r="I84" s="7">
        <v>20474</v>
      </c>
      <c r="J84" s="7">
        <f>SUM(E84:I84)</f>
        <v>44989</v>
      </c>
      <c r="K84" s="427" t="s">
        <v>110</v>
      </c>
      <c r="L84" s="428"/>
    </row>
    <row r="85" spans="3:12" ht="24.95" customHeight="1">
      <c r="C85" s="411" t="s">
        <v>33</v>
      </c>
      <c r="D85" s="412" t="s">
        <v>33</v>
      </c>
      <c r="E85" s="128"/>
      <c r="F85" s="128"/>
      <c r="G85" s="128"/>
      <c r="H85" s="128"/>
      <c r="I85" s="128"/>
      <c r="J85" s="128"/>
      <c r="K85" s="413" t="s">
        <v>32</v>
      </c>
      <c r="L85" s="414"/>
    </row>
    <row r="86" spans="3:12" ht="24.95" customHeight="1">
      <c r="C86" s="425" t="s">
        <v>44</v>
      </c>
      <c r="D86" s="426"/>
      <c r="E86" s="6">
        <v>1656</v>
      </c>
      <c r="F86" s="6">
        <v>2444</v>
      </c>
      <c r="G86" s="6">
        <v>136</v>
      </c>
      <c r="H86" s="6">
        <v>28</v>
      </c>
      <c r="I86" s="6">
        <v>1596</v>
      </c>
      <c r="J86" s="6">
        <f>SUM(E86:I86)</f>
        <v>5860</v>
      </c>
      <c r="K86" s="425" t="s">
        <v>49</v>
      </c>
      <c r="L86" s="426"/>
    </row>
    <row r="87" spans="3:12" ht="24.95" customHeight="1">
      <c r="C87" s="425" t="s">
        <v>114</v>
      </c>
      <c r="D87" s="426"/>
      <c r="E87" s="6">
        <v>1380</v>
      </c>
      <c r="F87" s="6">
        <v>4700</v>
      </c>
      <c r="G87" s="6">
        <v>306</v>
      </c>
      <c r="H87" s="6">
        <v>28</v>
      </c>
      <c r="I87" s="6">
        <v>3648</v>
      </c>
      <c r="J87" s="6">
        <f>SUM(E87:I87)</f>
        <v>10062</v>
      </c>
      <c r="K87" s="425" t="s">
        <v>109</v>
      </c>
      <c r="L87" s="426"/>
    </row>
    <row r="88" spans="3:12" ht="24.95" customHeight="1">
      <c r="C88" s="425" t="s">
        <v>47</v>
      </c>
      <c r="D88" s="426"/>
      <c r="E88" s="6">
        <v>9039</v>
      </c>
      <c r="F88" s="6">
        <v>6674</v>
      </c>
      <c r="G88" s="6">
        <v>1666</v>
      </c>
      <c r="H88" s="6">
        <v>140</v>
      </c>
      <c r="I88" s="6">
        <v>7125</v>
      </c>
      <c r="J88" s="6">
        <f>SUM(E88:I88)</f>
        <v>24644</v>
      </c>
      <c r="K88" s="425" t="s">
        <v>139</v>
      </c>
      <c r="L88" s="426"/>
    </row>
    <row r="89" spans="3:12" ht="24.95" customHeight="1">
      <c r="C89" s="425" t="s">
        <v>115</v>
      </c>
      <c r="D89" s="426"/>
      <c r="E89" s="6">
        <v>2553</v>
      </c>
      <c r="F89" s="6">
        <v>8742</v>
      </c>
      <c r="G89" s="6">
        <v>680</v>
      </c>
      <c r="H89" s="6">
        <v>42</v>
      </c>
      <c r="I89" s="6">
        <v>8550</v>
      </c>
      <c r="J89" s="6">
        <f>SUM(E89:I89)</f>
        <v>20567</v>
      </c>
      <c r="K89" s="425" t="s">
        <v>110</v>
      </c>
      <c r="L89" s="426"/>
    </row>
    <row r="90" spans="3:12" ht="24.95" customHeight="1">
      <c r="C90" s="391" t="s">
        <v>35</v>
      </c>
      <c r="D90" s="392"/>
      <c r="E90" s="130"/>
      <c r="F90" s="130"/>
      <c r="G90" s="130"/>
      <c r="H90" s="130"/>
      <c r="I90" s="130"/>
      <c r="J90" s="130"/>
      <c r="K90" s="393" t="s">
        <v>34</v>
      </c>
      <c r="L90" s="394"/>
    </row>
    <row r="91" spans="3:12" ht="24.95" customHeight="1">
      <c r="C91" s="423" t="s">
        <v>44</v>
      </c>
      <c r="D91" s="424"/>
      <c r="E91" s="8">
        <f t="shared" ref="E91:I93" si="1">E11+E17+E23+E28+E34+E39+E44+E58+E63+E68+E74+E80+E86</f>
        <v>67030</v>
      </c>
      <c r="F91" s="8">
        <f t="shared" si="1"/>
        <v>215666</v>
      </c>
      <c r="G91" s="8">
        <f t="shared" si="1"/>
        <v>41741</v>
      </c>
      <c r="H91" s="8">
        <f t="shared" si="1"/>
        <v>1931</v>
      </c>
      <c r="I91" s="8">
        <f t="shared" si="1"/>
        <v>309973</v>
      </c>
      <c r="J91" s="8">
        <f>SUM(E91:I91)</f>
        <v>636341</v>
      </c>
      <c r="K91" s="421" t="s">
        <v>49</v>
      </c>
      <c r="L91" s="422"/>
    </row>
    <row r="92" spans="3:12" ht="24.95" customHeight="1">
      <c r="C92" s="423" t="s">
        <v>114</v>
      </c>
      <c r="D92" s="424"/>
      <c r="E92" s="8">
        <f t="shared" si="1"/>
        <v>32693</v>
      </c>
      <c r="F92" s="8">
        <f t="shared" si="1"/>
        <v>199365</v>
      </c>
      <c r="G92" s="8">
        <f t="shared" si="1"/>
        <v>46524</v>
      </c>
      <c r="H92" s="8">
        <f t="shared" si="1"/>
        <v>866</v>
      </c>
      <c r="I92" s="8">
        <f t="shared" si="1"/>
        <v>161503</v>
      </c>
      <c r="J92" s="8">
        <f>SUM(E92:I92)</f>
        <v>440951</v>
      </c>
      <c r="K92" s="423" t="s">
        <v>109</v>
      </c>
      <c r="L92" s="424"/>
    </row>
    <row r="93" spans="3:12" ht="24.95" customHeight="1">
      <c r="C93" s="423" t="s">
        <v>47</v>
      </c>
      <c r="D93" s="424"/>
      <c r="E93" s="8">
        <f t="shared" si="1"/>
        <v>197880</v>
      </c>
      <c r="F93" s="8">
        <f t="shared" si="1"/>
        <v>195086</v>
      </c>
      <c r="G93" s="8">
        <f t="shared" si="1"/>
        <v>55194</v>
      </c>
      <c r="H93" s="8">
        <f t="shared" si="1"/>
        <v>8968</v>
      </c>
      <c r="I93" s="8">
        <f t="shared" si="1"/>
        <v>146094</v>
      </c>
      <c r="J93" s="8">
        <f>SUM(E93:I93)</f>
        <v>603222</v>
      </c>
      <c r="K93" s="423" t="s">
        <v>139</v>
      </c>
      <c r="L93" s="424"/>
    </row>
    <row r="94" spans="3:12" ht="24.95" customHeight="1">
      <c r="C94" s="423" t="s">
        <v>46</v>
      </c>
      <c r="D94" s="424"/>
      <c r="E94" s="8">
        <f>E14+E20+E31+E71+E77+E83</f>
        <v>9624</v>
      </c>
      <c r="F94" s="8">
        <f>F14+F20+F31+F71+F77+F83</f>
        <v>0</v>
      </c>
      <c r="G94" s="8">
        <f>G14+G20+G31+G71+G77+G83</f>
        <v>0</v>
      </c>
      <c r="H94" s="8">
        <f>H14+H20+H31+H71+H77+H83</f>
        <v>0</v>
      </c>
      <c r="I94" s="8">
        <f>I14+I20+I31+I71+I77+I83</f>
        <v>0</v>
      </c>
      <c r="J94" s="8">
        <f>SUM(E94:I94)</f>
        <v>9624</v>
      </c>
      <c r="K94" s="423" t="s">
        <v>48</v>
      </c>
      <c r="L94" s="424"/>
    </row>
    <row r="95" spans="3:12" ht="24.95" customHeight="1">
      <c r="C95" s="423" t="s">
        <v>115</v>
      </c>
      <c r="D95" s="424"/>
      <c r="E95" s="8">
        <f>E15+E21+E26+E32+E37+E42+E47+E61+E66+E72+E78+E84+E89</f>
        <v>357764</v>
      </c>
      <c r="F95" s="8">
        <f>F15+F21+F26+F32+F37+F42+F47+F61+F66+F72+F78+F84+F89</f>
        <v>485120</v>
      </c>
      <c r="G95" s="8">
        <f>G15+G21+G26+G32+G37+G42+G47+G61+G66+G72+G78+G84+G89</f>
        <v>140629</v>
      </c>
      <c r="H95" s="8">
        <f>H15+H21+H26+H32+H37+H42+H47+H61+H66+H72+H78+H84+H89</f>
        <v>15438</v>
      </c>
      <c r="I95" s="8">
        <f>I15+I21+I26+I32+I37+I42+I47+I61+I66+I72+I78+I84+I89</f>
        <v>992838</v>
      </c>
      <c r="J95" s="8">
        <f>SUM(E95:I95)</f>
        <v>1991789</v>
      </c>
      <c r="K95" s="423" t="s">
        <v>110</v>
      </c>
      <c r="L95" s="424"/>
    </row>
    <row r="96" spans="3:12" ht="16.5">
      <c r="C96" s="433" t="s">
        <v>332</v>
      </c>
      <c r="D96" s="433"/>
      <c r="E96" s="433"/>
      <c r="F96" s="433"/>
      <c r="G96" s="433"/>
      <c r="H96" s="433"/>
      <c r="L96" s="13" t="s">
        <v>333</v>
      </c>
    </row>
  </sheetData>
  <mergeCells count="165">
    <mergeCell ref="C16:D16"/>
    <mergeCell ref="C17:D17"/>
    <mergeCell ref="C4:L4"/>
    <mergeCell ref="C5:L5"/>
    <mergeCell ref="C7:D9"/>
    <mergeCell ref="E7:J7"/>
    <mergeCell ref="K7:L9"/>
    <mergeCell ref="C10:D10"/>
    <mergeCell ref="K10:L10"/>
    <mergeCell ref="K11:L11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51:L51"/>
    <mergeCell ref="K46:L46"/>
    <mergeCell ref="K47:L47"/>
    <mergeCell ref="C52:L52"/>
    <mergeCell ref="C54:D56"/>
    <mergeCell ref="E54:J54"/>
    <mergeCell ref="K54:L56"/>
    <mergeCell ref="C57:D57"/>
    <mergeCell ref="C58:D58"/>
    <mergeCell ref="K57:L57"/>
    <mergeCell ref="K58:L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91:D91"/>
    <mergeCell ref="C80:D80"/>
    <mergeCell ref="C81:D81"/>
    <mergeCell ref="C82:D82"/>
    <mergeCell ref="C83:D83"/>
    <mergeCell ref="C84:D84"/>
    <mergeCell ref="C85:D85"/>
    <mergeCell ref="C92:D92"/>
    <mergeCell ref="C93:D93"/>
    <mergeCell ref="C94:D94"/>
    <mergeCell ref="C95:D95"/>
    <mergeCell ref="C96:H96"/>
    <mergeCell ref="C86:D86"/>
    <mergeCell ref="C87:D87"/>
    <mergeCell ref="C88:D88"/>
    <mergeCell ref="C89:D89"/>
    <mergeCell ref="C90:D90"/>
    <mergeCell ref="K12:L12"/>
    <mergeCell ref="K13:L13"/>
    <mergeCell ref="K14:L14"/>
    <mergeCell ref="K15:L15"/>
    <mergeCell ref="C14:D14"/>
    <mergeCell ref="C11:D11"/>
    <mergeCell ref="C12:D12"/>
    <mergeCell ref="C13:D13"/>
    <mergeCell ref="C15:D15"/>
    <mergeCell ref="K26:L26"/>
    <mergeCell ref="K22:L22"/>
    <mergeCell ref="K17:L17"/>
    <mergeCell ref="K18:L18"/>
    <mergeCell ref="K19:L19"/>
    <mergeCell ref="K20:L20"/>
    <mergeCell ref="K16:L16"/>
    <mergeCell ref="K27:L27"/>
    <mergeCell ref="K28:L28"/>
    <mergeCell ref="K29:L29"/>
    <mergeCell ref="K30:L30"/>
    <mergeCell ref="K31:L31"/>
    <mergeCell ref="K21:L21"/>
    <mergeCell ref="K23:L23"/>
    <mergeCell ref="K24:L24"/>
    <mergeCell ref="K25:L25"/>
    <mergeCell ref="K32:L32"/>
    <mergeCell ref="K38:L38"/>
    <mergeCell ref="K34:L34"/>
    <mergeCell ref="K35:L35"/>
    <mergeCell ref="K36:L36"/>
    <mergeCell ref="K37:L37"/>
    <mergeCell ref="K33:L33"/>
    <mergeCell ref="K39:L39"/>
    <mergeCell ref="K40:L40"/>
    <mergeCell ref="K41:L41"/>
    <mergeCell ref="K42:L42"/>
    <mergeCell ref="K44:L44"/>
    <mergeCell ref="K45:L45"/>
    <mergeCell ref="K43:L43"/>
    <mergeCell ref="K59:L59"/>
    <mergeCell ref="K60:L60"/>
    <mergeCell ref="K61:L61"/>
    <mergeCell ref="K67:L67"/>
    <mergeCell ref="K68:L68"/>
    <mergeCell ref="K69:L69"/>
    <mergeCell ref="K70:L70"/>
    <mergeCell ref="K71:L71"/>
    <mergeCell ref="K72:L72"/>
    <mergeCell ref="K62:L62"/>
    <mergeCell ref="K63:L63"/>
    <mergeCell ref="K64:L64"/>
    <mergeCell ref="K65:L65"/>
    <mergeCell ref="K66:L66"/>
    <mergeCell ref="K73:L73"/>
    <mergeCell ref="K74:L74"/>
    <mergeCell ref="K75:L75"/>
    <mergeCell ref="K76:L76"/>
    <mergeCell ref="K77:L77"/>
    <mergeCell ref="K78:L78"/>
    <mergeCell ref="K85:L85"/>
    <mergeCell ref="K90:L90"/>
    <mergeCell ref="K79:L79"/>
    <mergeCell ref="K80:L80"/>
    <mergeCell ref="K81:L81"/>
    <mergeCell ref="K82:L82"/>
    <mergeCell ref="K83:L83"/>
    <mergeCell ref="K84:L84"/>
    <mergeCell ref="K91:L91"/>
    <mergeCell ref="K92:L92"/>
    <mergeCell ref="K93:L93"/>
    <mergeCell ref="K94:L94"/>
    <mergeCell ref="K95:L95"/>
    <mergeCell ref="C31:D31"/>
    <mergeCell ref="K86:L86"/>
    <mergeCell ref="K87:L87"/>
    <mergeCell ref="K88:L88"/>
    <mergeCell ref="K89:L89"/>
  </mergeCells>
  <pageMargins left="0.7" right="0.7" top="0.75" bottom="0.75" header="0.3" footer="0.3"/>
  <pageSetup paperSize="9" scale="2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36">
    <tabColor theme="8" tint="0.79998168889431442"/>
    <pageSetUpPr fitToPage="1"/>
  </sheetPr>
  <dimension ref="B2:K77"/>
  <sheetViews>
    <sheetView showGridLines="0" rightToLeft="1" view="pageBreakPreview" topLeftCell="A60" zoomScale="70" zoomScaleNormal="100" zoomScaleSheetLayoutView="70" workbookViewId="0">
      <selection activeCell="I80" sqref="I80"/>
    </sheetView>
  </sheetViews>
  <sheetFormatPr defaultRowHeight="12.75"/>
  <cols>
    <col min="2" max="3" width="13.28515625" customWidth="1"/>
    <col min="4" max="9" width="25.7109375" customWidth="1"/>
    <col min="10" max="10" width="13.28515625" customWidth="1"/>
    <col min="11" max="11" width="22.85546875" customWidth="1"/>
  </cols>
  <sheetData>
    <row r="2" spans="2:11" ht="21" customHeight="1">
      <c r="B2" s="15" t="s">
        <v>209</v>
      </c>
      <c r="K2" s="14" t="s">
        <v>210</v>
      </c>
    </row>
    <row r="3" spans="2:11" hidden="1"/>
    <row r="4" spans="2:11" hidden="1"/>
    <row r="5" spans="2:11" ht="30" customHeight="1">
      <c r="B5" s="241" t="s">
        <v>278</v>
      </c>
      <c r="C5" s="241"/>
      <c r="D5" s="241"/>
      <c r="E5" s="241"/>
      <c r="F5" s="241"/>
      <c r="G5" s="241"/>
      <c r="H5" s="241"/>
      <c r="I5" s="241"/>
      <c r="J5" s="241"/>
      <c r="K5" s="241"/>
    </row>
    <row r="6" spans="2:11" ht="30" customHeight="1">
      <c r="B6" s="241" t="s">
        <v>279</v>
      </c>
      <c r="C6" s="241"/>
      <c r="D6" s="241"/>
      <c r="E6" s="241"/>
      <c r="F6" s="241"/>
      <c r="G6" s="241"/>
      <c r="H6" s="241"/>
      <c r="I6" s="241"/>
      <c r="J6" s="241"/>
      <c r="K6" s="241"/>
    </row>
    <row r="7" spans="2:11" ht="25.5" hidden="1" customHeight="1"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2:11" ht="20.25">
      <c r="B8" s="366" t="s">
        <v>133</v>
      </c>
      <c r="C8" s="367"/>
      <c r="D8" s="434" t="s">
        <v>62</v>
      </c>
      <c r="E8" s="303"/>
      <c r="F8" s="303"/>
      <c r="G8" s="303"/>
      <c r="H8" s="303"/>
      <c r="I8" s="304"/>
      <c r="J8" s="366" t="s">
        <v>148</v>
      </c>
      <c r="K8" s="367"/>
    </row>
    <row r="9" spans="2:11" ht="20.25">
      <c r="B9" s="368"/>
      <c r="C9" s="369"/>
      <c r="D9" s="125" t="s">
        <v>65</v>
      </c>
      <c r="E9" s="126" t="s">
        <v>64</v>
      </c>
      <c r="F9" s="126" t="s">
        <v>97</v>
      </c>
      <c r="G9" s="125" t="s">
        <v>82</v>
      </c>
      <c r="H9" s="127" t="s">
        <v>63</v>
      </c>
      <c r="I9" s="126" t="s">
        <v>35</v>
      </c>
      <c r="J9" s="368"/>
      <c r="K9" s="369"/>
    </row>
    <row r="10" spans="2:11" ht="40.5">
      <c r="B10" s="368"/>
      <c r="C10" s="369"/>
      <c r="D10" s="113" t="s">
        <v>68</v>
      </c>
      <c r="E10" s="113" t="s">
        <v>67</v>
      </c>
      <c r="F10" s="113" t="s">
        <v>175</v>
      </c>
      <c r="G10" s="115" t="s">
        <v>80</v>
      </c>
      <c r="H10" s="113" t="s">
        <v>66</v>
      </c>
      <c r="I10" s="113" t="s">
        <v>34</v>
      </c>
      <c r="J10" s="368"/>
      <c r="K10" s="369"/>
    </row>
    <row r="11" spans="2:11" ht="24.95" customHeight="1">
      <c r="B11" s="407" t="s">
        <v>8</v>
      </c>
      <c r="C11" s="408"/>
      <c r="D11" s="129"/>
      <c r="E11" s="129"/>
      <c r="F11" s="129"/>
      <c r="G11" s="129"/>
      <c r="H11" s="129"/>
      <c r="I11" s="129"/>
      <c r="J11" s="409" t="s">
        <v>7</v>
      </c>
      <c r="K11" s="410"/>
    </row>
    <row r="12" spans="2:11" ht="24.95" customHeight="1">
      <c r="B12" s="427" t="s">
        <v>84</v>
      </c>
      <c r="C12" s="428"/>
      <c r="D12" s="7">
        <v>35840</v>
      </c>
      <c r="E12" s="7">
        <v>370667</v>
      </c>
      <c r="F12" s="7">
        <v>122080</v>
      </c>
      <c r="G12" s="7">
        <v>1274</v>
      </c>
      <c r="H12" s="7">
        <v>279450</v>
      </c>
      <c r="I12" s="7">
        <f>SUM(D12:H12)</f>
        <v>809311</v>
      </c>
      <c r="J12" s="427" t="s">
        <v>70</v>
      </c>
      <c r="K12" s="428"/>
    </row>
    <row r="13" spans="2:11" ht="24.95" customHeight="1">
      <c r="B13" s="427" t="s">
        <v>85</v>
      </c>
      <c r="C13" s="428"/>
      <c r="D13" s="7">
        <v>5880</v>
      </c>
      <c r="E13" s="7">
        <v>2728</v>
      </c>
      <c r="F13" s="7">
        <v>0</v>
      </c>
      <c r="G13" s="7">
        <v>182</v>
      </c>
      <c r="H13" s="7">
        <v>0</v>
      </c>
      <c r="I13" s="7">
        <f t="shared" ref="I13:I38" si="0">SUM(D13:H13)</f>
        <v>8790</v>
      </c>
      <c r="J13" s="427" t="s">
        <v>140</v>
      </c>
      <c r="K13" s="428"/>
    </row>
    <row r="14" spans="2:11" ht="24.95" customHeight="1">
      <c r="B14" s="427" t="s">
        <v>86</v>
      </c>
      <c r="C14" s="428"/>
      <c r="D14" s="7">
        <v>6440</v>
      </c>
      <c r="E14" s="7">
        <v>22165</v>
      </c>
      <c r="F14" s="7">
        <v>9592</v>
      </c>
      <c r="G14" s="7">
        <v>182</v>
      </c>
      <c r="H14" s="7">
        <v>8910</v>
      </c>
      <c r="I14" s="7">
        <f t="shared" si="0"/>
        <v>47289</v>
      </c>
      <c r="J14" s="427" t="s">
        <v>71</v>
      </c>
      <c r="K14" s="428"/>
    </row>
    <row r="15" spans="2:11" ht="24.95" customHeight="1">
      <c r="B15" s="411" t="s">
        <v>156</v>
      </c>
      <c r="C15" s="412" t="s">
        <v>12</v>
      </c>
      <c r="D15" s="128"/>
      <c r="E15" s="128"/>
      <c r="F15" s="128"/>
      <c r="G15" s="128"/>
      <c r="H15" s="128"/>
      <c r="I15" s="128"/>
      <c r="J15" s="413" t="s">
        <v>11</v>
      </c>
      <c r="K15" s="414"/>
    </row>
    <row r="16" spans="2:11" ht="24.95" customHeight="1">
      <c r="B16" s="425" t="s">
        <v>84</v>
      </c>
      <c r="C16" s="426"/>
      <c r="D16" s="6">
        <v>167706</v>
      </c>
      <c r="E16" s="6">
        <v>117588</v>
      </c>
      <c r="F16" s="6">
        <v>21090</v>
      </c>
      <c r="G16" s="6">
        <v>9744</v>
      </c>
      <c r="H16" s="6">
        <v>572268</v>
      </c>
      <c r="I16" s="6">
        <f t="shared" si="0"/>
        <v>888396</v>
      </c>
      <c r="J16" s="425" t="s">
        <v>70</v>
      </c>
      <c r="K16" s="426"/>
    </row>
    <row r="17" spans="2:11" ht="24.95" customHeight="1">
      <c r="B17" s="425" t="s">
        <v>85</v>
      </c>
      <c r="C17" s="426"/>
      <c r="D17" s="6">
        <v>14322</v>
      </c>
      <c r="E17" s="6">
        <v>239</v>
      </c>
      <c r="F17" s="6">
        <v>0</v>
      </c>
      <c r="G17" s="6">
        <v>0</v>
      </c>
      <c r="H17" s="6">
        <v>1854</v>
      </c>
      <c r="I17" s="6">
        <f t="shared" si="0"/>
        <v>16415</v>
      </c>
      <c r="J17" s="425" t="s">
        <v>140</v>
      </c>
      <c r="K17" s="426"/>
    </row>
    <row r="18" spans="2:11" ht="24.95" customHeight="1">
      <c r="B18" s="425" t="s">
        <v>86</v>
      </c>
      <c r="C18" s="426"/>
      <c r="D18" s="6">
        <v>1848</v>
      </c>
      <c r="E18" s="6">
        <v>0</v>
      </c>
      <c r="F18" s="6">
        <v>0</v>
      </c>
      <c r="G18" s="6">
        <v>406</v>
      </c>
      <c r="H18" s="6">
        <v>2163</v>
      </c>
      <c r="I18" s="6">
        <f t="shared" si="0"/>
        <v>4417</v>
      </c>
      <c r="J18" s="425" t="s">
        <v>71</v>
      </c>
      <c r="K18" s="426"/>
    </row>
    <row r="19" spans="2:11" ht="24.95" customHeight="1">
      <c r="B19" s="407" t="s">
        <v>14</v>
      </c>
      <c r="C19" s="408" t="s">
        <v>14</v>
      </c>
      <c r="D19" s="129"/>
      <c r="E19" s="129"/>
      <c r="F19" s="129"/>
      <c r="G19" s="129"/>
      <c r="H19" s="129"/>
      <c r="I19" s="129"/>
      <c r="J19" s="409" t="s">
        <v>13</v>
      </c>
      <c r="K19" s="410"/>
    </row>
    <row r="20" spans="2:11" ht="24.95" customHeight="1">
      <c r="B20" s="427" t="s">
        <v>84</v>
      </c>
      <c r="C20" s="428"/>
      <c r="D20" s="7">
        <v>51376</v>
      </c>
      <c r="E20" s="7">
        <v>35958</v>
      </c>
      <c r="F20" s="7">
        <v>2604</v>
      </c>
      <c r="G20" s="7">
        <v>458</v>
      </c>
      <c r="H20" s="7">
        <v>150870</v>
      </c>
      <c r="I20" s="7">
        <f t="shared" si="0"/>
        <v>241266</v>
      </c>
      <c r="J20" s="427" t="s">
        <v>70</v>
      </c>
      <c r="K20" s="428"/>
    </row>
    <row r="21" spans="2:11" ht="24.95" customHeight="1">
      <c r="B21" s="427" t="s">
        <v>85</v>
      </c>
      <c r="C21" s="428"/>
      <c r="D21" s="7">
        <v>2028</v>
      </c>
      <c r="E21" s="7">
        <v>0</v>
      </c>
      <c r="F21" s="7">
        <v>0</v>
      </c>
      <c r="G21" s="7">
        <v>0</v>
      </c>
      <c r="H21" s="7">
        <v>0</v>
      </c>
      <c r="I21" s="7">
        <f t="shared" si="0"/>
        <v>2028</v>
      </c>
      <c r="J21" s="427" t="s">
        <v>140</v>
      </c>
      <c r="K21" s="428"/>
    </row>
    <row r="22" spans="2:11" ht="24.95" customHeight="1">
      <c r="B22" s="427" t="s">
        <v>86</v>
      </c>
      <c r="C22" s="428"/>
      <c r="D22" s="7">
        <v>7436</v>
      </c>
      <c r="E22" s="7">
        <v>1383</v>
      </c>
      <c r="F22" s="7">
        <v>0</v>
      </c>
      <c r="G22" s="7">
        <v>229</v>
      </c>
      <c r="H22" s="7">
        <v>705</v>
      </c>
      <c r="I22" s="7">
        <f t="shared" si="0"/>
        <v>9753</v>
      </c>
      <c r="J22" s="427" t="s">
        <v>71</v>
      </c>
      <c r="K22" s="428"/>
    </row>
    <row r="23" spans="2:11" ht="24.95" customHeight="1">
      <c r="B23" s="411" t="s">
        <v>16</v>
      </c>
      <c r="C23" s="412" t="s">
        <v>16</v>
      </c>
      <c r="D23" s="128"/>
      <c r="E23" s="128"/>
      <c r="F23" s="128"/>
      <c r="G23" s="128"/>
      <c r="H23" s="128"/>
      <c r="I23" s="128"/>
      <c r="J23" s="413" t="s">
        <v>15</v>
      </c>
      <c r="K23" s="414"/>
    </row>
    <row r="24" spans="2:11" ht="24.95" customHeight="1">
      <c r="B24" s="425" t="s">
        <v>84</v>
      </c>
      <c r="C24" s="426"/>
      <c r="D24" s="6">
        <v>23153</v>
      </c>
      <c r="E24" s="6">
        <v>86480</v>
      </c>
      <c r="F24" s="6">
        <v>26970</v>
      </c>
      <c r="G24" s="6">
        <v>18</v>
      </c>
      <c r="H24" s="6">
        <v>12800</v>
      </c>
      <c r="I24" s="6">
        <f t="shared" si="0"/>
        <v>149421</v>
      </c>
      <c r="J24" s="425" t="s">
        <v>70</v>
      </c>
      <c r="K24" s="426"/>
    </row>
    <row r="25" spans="2:11" ht="24.95" customHeight="1">
      <c r="B25" s="425" t="s">
        <v>85</v>
      </c>
      <c r="C25" s="426"/>
      <c r="D25" s="6"/>
      <c r="E25" s="6">
        <v>460</v>
      </c>
      <c r="F25" s="6">
        <v>0</v>
      </c>
      <c r="G25" s="6">
        <v>0</v>
      </c>
      <c r="H25" s="6">
        <v>0</v>
      </c>
      <c r="I25" s="6">
        <f t="shared" si="0"/>
        <v>460</v>
      </c>
      <c r="J25" s="425" t="s">
        <v>140</v>
      </c>
      <c r="K25" s="426"/>
    </row>
    <row r="26" spans="2:11" ht="24.95" customHeight="1">
      <c r="B26" s="425" t="s">
        <v>86</v>
      </c>
      <c r="C26" s="426"/>
      <c r="D26" s="6">
        <v>2704</v>
      </c>
      <c r="E26" s="6">
        <v>11040</v>
      </c>
      <c r="F26" s="6">
        <v>5022</v>
      </c>
      <c r="G26" s="6">
        <v>1</v>
      </c>
      <c r="H26" s="6">
        <v>2300</v>
      </c>
      <c r="I26" s="6">
        <f t="shared" si="0"/>
        <v>21067</v>
      </c>
      <c r="J26" s="425" t="s">
        <v>71</v>
      </c>
      <c r="K26" s="426"/>
    </row>
    <row r="27" spans="2:11" ht="24.95" customHeight="1">
      <c r="B27" s="407" t="s">
        <v>157</v>
      </c>
      <c r="C27" s="408" t="s">
        <v>18</v>
      </c>
      <c r="D27" s="129"/>
      <c r="E27" s="129"/>
      <c r="F27" s="129"/>
      <c r="G27" s="129"/>
      <c r="H27" s="129"/>
      <c r="I27" s="129"/>
      <c r="J27" s="409" t="s">
        <v>17</v>
      </c>
      <c r="K27" s="410"/>
    </row>
    <row r="28" spans="2:11" ht="24.95" customHeight="1">
      <c r="B28" s="427" t="s">
        <v>84</v>
      </c>
      <c r="C28" s="428"/>
      <c r="D28" s="7">
        <v>12190</v>
      </c>
      <c r="E28" s="7">
        <v>67348</v>
      </c>
      <c r="F28" s="7">
        <v>17537</v>
      </c>
      <c r="G28" s="7">
        <v>4884</v>
      </c>
      <c r="H28" s="7">
        <v>62805</v>
      </c>
      <c r="I28" s="7">
        <f t="shared" si="0"/>
        <v>164764</v>
      </c>
      <c r="J28" s="385" t="s">
        <v>70</v>
      </c>
      <c r="K28" s="386"/>
    </row>
    <row r="29" spans="2:11" ht="24.95" customHeight="1">
      <c r="B29" s="427" t="s">
        <v>85</v>
      </c>
      <c r="C29" s="428"/>
      <c r="D29" s="7">
        <v>795</v>
      </c>
      <c r="E29" s="7">
        <v>298</v>
      </c>
      <c r="F29" s="7">
        <v>247</v>
      </c>
      <c r="G29" s="7">
        <v>0</v>
      </c>
      <c r="H29" s="7">
        <v>0</v>
      </c>
      <c r="I29" s="7">
        <f t="shared" si="0"/>
        <v>1340</v>
      </c>
      <c r="J29" s="385" t="s">
        <v>140</v>
      </c>
      <c r="K29" s="386"/>
    </row>
    <row r="30" spans="2:11" ht="24.95" customHeight="1">
      <c r="B30" s="427" t="s">
        <v>86</v>
      </c>
      <c r="C30" s="428"/>
      <c r="D30" s="7">
        <v>44785</v>
      </c>
      <c r="E30" s="7">
        <v>108472</v>
      </c>
      <c r="F30" s="7">
        <v>12844</v>
      </c>
      <c r="G30" s="7">
        <v>5698</v>
      </c>
      <c r="H30" s="7">
        <v>190311</v>
      </c>
      <c r="I30" s="7">
        <f t="shared" si="0"/>
        <v>362110</v>
      </c>
      <c r="J30" s="385" t="s">
        <v>71</v>
      </c>
      <c r="K30" s="386"/>
    </row>
    <row r="31" spans="2:11" ht="24.95" customHeight="1">
      <c r="B31" s="411" t="s">
        <v>20</v>
      </c>
      <c r="C31" s="412" t="s">
        <v>20</v>
      </c>
      <c r="D31" s="128"/>
      <c r="E31" s="128"/>
      <c r="F31" s="128"/>
      <c r="G31" s="128"/>
      <c r="H31" s="128"/>
      <c r="I31" s="128"/>
      <c r="J31" s="413" t="s">
        <v>19</v>
      </c>
      <c r="K31" s="414"/>
    </row>
    <row r="32" spans="2:11" ht="24.95" customHeight="1">
      <c r="B32" s="425" t="s">
        <v>84</v>
      </c>
      <c r="C32" s="426"/>
      <c r="D32" s="6">
        <v>54128</v>
      </c>
      <c r="E32" s="6">
        <v>112133</v>
      </c>
      <c r="F32" s="6">
        <v>32128</v>
      </c>
      <c r="G32" s="6">
        <v>1110</v>
      </c>
      <c r="H32" s="6">
        <v>108188</v>
      </c>
      <c r="I32" s="6">
        <f t="shared" si="0"/>
        <v>307687</v>
      </c>
      <c r="J32" s="425" t="s">
        <v>70</v>
      </c>
      <c r="K32" s="426"/>
    </row>
    <row r="33" spans="2:11" ht="24.95" customHeight="1">
      <c r="B33" s="425" t="s">
        <v>85</v>
      </c>
      <c r="C33" s="426"/>
      <c r="D33" s="6">
        <v>2388</v>
      </c>
      <c r="E33" s="6">
        <v>0</v>
      </c>
      <c r="F33" s="6">
        <v>0</v>
      </c>
      <c r="G33" s="6">
        <v>0</v>
      </c>
      <c r="H33" s="6">
        <v>172</v>
      </c>
      <c r="I33" s="6">
        <f t="shared" si="0"/>
        <v>2560</v>
      </c>
      <c r="J33" s="425" t="s">
        <v>140</v>
      </c>
      <c r="K33" s="426"/>
    </row>
    <row r="34" spans="2:11" ht="24.95" customHeight="1">
      <c r="B34" s="425" t="s">
        <v>86</v>
      </c>
      <c r="C34" s="426"/>
      <c r="D34" s="6">
        <v>796</v>
      </c>
      <c r="E34" s="6">
        <v>193</v>
      </c>
      <c r="F34" s="6">
        <v>384</v>
      </c>
      <c r="G34" s="6">
        <v>30</v>
      </c>
      <c r="H34" s="6">
        <v>3612</v>
      </c>
      <c r="I34" s="6">
        <f t="shared" si="0"/>
        <v>5015</v>
      </c>
      <c r="J34" s="425" t="s">
        <v>71</v>
      </c>
      <c r="K34" s="426"/>
    </row>
    <row r="35" spans="2:11" ht="24.95" customHeight="1">
      <c r="B35" s="407" t="s">
        <v>22</v>
      </c>
      <c r="C35" s="408" t="s">
        <v>22</v>
      </c>
      <c r="D35" s="129"/>
      <c r="E35" s="129"/>
      <c r="F35" s="129"/>
      <c r="G35" s="129"/>
      <c r="H35" s="129"/>
      <c r="I35" s="129"/>
      <c r="J35" s="409" t="s">
        <v>21</v>
      </c>
      <c r="K35" s="410"/>
    </row>
    <row r="36" spans="2:11" ht="24.95" customHeight="1">
      <c r="B36" s="427" t="s">
        <v>84</v>
      </c>
      <c r="C36" s="428"/>
      <c r="D36" s="7">
        <v>28810</v>
      </c>
      <c r="E36" s="7">
        <v>6930</v>
      </c>
      <c r="F36" s="7">
        <v>1001</v>
      </c>
      <c r="G36" s="7">
        <v>282</v>
      </c>
      <c r="H36" s="7">
        <v>59792</v>
      </c>
      <c r="I36" s="7">
        <f t="shared" si="0"/>
        <v>96815</v>
      </c>
      <c r="J36" s="427" t="s">
        <v>70</v>
      </c>
      <c r="K36" s="428"/>
    </row>
    <row r="37" spans="2:11" ht="24.95" customHeight="1">
      <c r="B37" s="427" t="s">
        <v>85</v>
      </c>
      <c r="C37" s="428"/>
      <c r="D37" s="7">
        <v>430</v>
      </c>
      <c r="E37" s="7">
        <v>0</v>
      </c>
      <c r="F37" s="7">
        <v>0</v>
      </c>
      <c r="G37" s="7">
        <v>0</v>
      </c>
      <c r="H37" s="7">
        <v>505</v>
      </c>
      <c r="I37" s="7">
        <f t="shared" si="0"/>
        <v>935</v>
      </c>
      <c r="J37" s="427" t="s">
        <v>140</v>
      </c>
      <c r="K37" s="428"/>
    </row>
    <row r="38" spans="2:11" ht="24.95" customHeight="1">
      <c r="B38" s="427" t="s">
        <v>86</v>
      </c>
      <c r="C38" s="428"/>
      <c r="D38" s="7">
        <v>8815</v>
      </c>
      <c r="E38" s="7">
        <v>1449</v>
      </c>
      <c r="F38" s="7">
        <v>221</v>
      </c>
      <c r="G38" s="7">
        <v>0</v>
      </c>
      <c r="H38" s="7">
        <v>17877</v>
      </c>
      <c r="I38" s="7">
        <f t="shared" si="0"/>
        <v>28362</v>
      </c>
      <c r="J38" s="427" t="s">
        <v>71</v>
      </c>
      <c r="K38" s="428"/>
    </row>
    <row r="40" spans="2:11" ht="29.45" customHeight="1"/>
    <row r="41" spans="2:11" ht="29.45" customHeight="1">
      <c r="B41" s="15" t="s">
        <v>207</v>
      </c>
      <c r="K41" s="14" t="s">
        <v>208</v>
      </c>
    </row>
    <row r="42" spans="2:11" ht="43.15" customHeight="1">
      <c r="B42" s="241" t="s">
        <v>278</v>
      </c>
      <c r="C42" s="241"/>
      <c r="D42" s="241"/>
      <c r="E42" s="241"/>
      <c r="F42" s="241"/>
      <c r="G42" s="241"/>
      <c r="H42" s="241"/>
      <c r="I42" s="241"/>
      <c r="J42" s="241"/>
      <c r="K42" s="241"/>
    </row>
    <row r="43" spans="2:11" ht="43.15" customHeight="1">
      <c r="B43" s="241" t="s">
        <v>279</v>
      </c>
      <c r="C43" s="241"/>
      <c r="D43" s="241"/>
      <c r="E43" s="241"/>
      <c r="F43" s="241"/>
      <c r="G43" s="241"/>
      <c r="H43" s="241"/>
      <c r="I43" s="241"/>
      <c r="J43" s="241"/>
      <c r="K43" s="241"/>
    </row>
    <row r="44" spans="2:11" ht="20.25" hidden="1" customHeight="1"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 spans="2:11" ht="20.25">
      <c r="B45" s="366" t="s">
        <v>133</v>
      </c>
      <c r="C45" s="367"/>
      <c r="D45" s="434" t="s">
        <v>62</v>
      </c>
      <c r="E45" s="303"/>
      <c r="F45" s="303"/>
      <c r="G45" s="303"/>
      <c r="H45" s="303"/>
      <c r="I45" s="304"/>
      <c r="J45" s="366" t="s">
        <v>148</v>
      </c>
      <c r="K45" s="367"/>
    </row>
    <row r="46" spans="2:11" ht="20.25">
      <c r="B46" s="368"/>
      <c r="C46" s="369"/>
      <c r="D46" s="125" t="s">
        <v>65</v>
      </c>
      <c r="E46" s="126" t="s">
        <v>64</v>
      </c>
      <c r="F46" s="126" t="s">
        <v>97</v>
      </c>
      <c r="G46" s="125" t="s">
        <v>82</v>
      </c>
      <c r="H46" s="127" t="s">
        <v>63</v>
      </c>
      <c r="I46" s="126" t="s">
        <v>35</v>
      </c>
      <c r="J46" s="368"/>
      <c r="K46" s="369"/>
    </row>
    <row r="47" spans="2:11" ht="43.9" customHeight="1">
      <c r="B47" s="368"/>
      <c r="C47" s="369"/>
      <c r="D47" s="113" t="s">
        <v>68</v>
      </c>
      <c r="E47" s="113" t="s">
        <v>67</v>
      </c>
      <c r="F47" s="113" t="s">
        <v>175</v>
      </c>
      <c r="G47" s="115" t="s">
        <v>80</v>
      </c>
      <c r="H47" s="113" t="s">
        <v>66</v>
      </c>
      <c r="I47" s="113" t="s">
        <v>34</v>
      </c>
      <c r="J47" s="368"/>
      <c r="K47" s="369"/>
    </row>
    <row r="48" spans="2:11" ht="24.95" customHeight="1">
      <c r="B48" s="407" t="s">
        <v>24</v>
      </c>
      <c r="C48" s="408"/>
      <c r="D48" s="129"/>
      <c r="E48" s="129"/>
      <c r="F48" s="129"/>
      <c r="G48" s="129"/>
      <c r="H48" s="129"/>
      <c r="I48" s="129"/>
      <c r="J48" s="409" t="s">
        <v>23</v>
      </c>
      <c r="K48" s="410"/>
    </row>
    <row r="49" spans="2:11" ht="24.95" customHeight="1">
      <c r="B49" s="427" t="s">
        <v>84</v>
      </c>
      <c r="C49" s="428"/>
      <c r="D49" s="7">
        <v>31557</v>
      </c>
      <c r="E49" s="7">
        <v>34675</v>
      </c>
      <c r="F49" s="7">
        <v>3564</v>
      </c>
      <c r="G49" s="7">
        <v>78</v>
      </c>
      <c r="H49" s="7">
        <v>14140</v>
      </c>
      <c r="I49" s="7">
        <f>SUM(D49:H49)</f>
        <v>84014</v>
      </c>
      <c r="J49" s="427" t="s">
        <v>70</v>
      </c>
      <c r="K49" s="428"/>
    </row>
    <row r="50" spans="2:11" ht="24.95" customHeight="1">
      <c r="B50" s="427" t="s">
        <v>85</v>
      </c>
      <c r="C50" s="428"/>
      <c r="D50" s="7">
        <v>67</v>
      </c>
      <c r="E50" s="7">
        <v>0</v>
      </c>
      <c r="F50" s="7">
        <v>0</v>
      </c>
      <c r="G50" s="7">
        <v>0</v>
      </c>
      <c r="H50" s="7">
        <v>0</v>
      </c>
      <c r="I50" s="7">
        <f t="shared" ref="I50:I71" si="1">SUM(D50:H50)</f>
        <v>67</v>
      </c>
      <c r="J50" s="427" t="s">
        <v>140</v>
      </c>
      <c r="K50" s="428"/>
    </row>
    <row r="51" spans="2:11" ht="24.95" customHeight="1">
      <c r="B51" s="427" t="s">
        <v>86</v>
      </c>
      <c r="C51" s="428"/>
      <c r="D51" s="7">
        <v>201</v>
      </c>
      <c r="E51" s="7">
        <v>0</v>
      </c>
      <c r="F51" s="7">
        <v>0</v>
      </c>
      <c r="G51" s="7">
        <v>0</v>
      </c>
      <c r="H51" s="7">
        <v>101</v>
      </c>
      <c r="I51" s="7">
        <f t="shared" si="1"/>
        <v>302</v>
      </c>
      <c r="J51" s="427" t="s">
        <v>71</v>
      </c>
      <c r="K51" s="428"/>
    </row>
    <row r="52" spans="2:11" ht="24.95" customHeight="1">
      <c r="B52" s="411" t="s">
        <v>26</v>
      </c>
      <c r="C52" s="412"/>
      <c r="D52" s="128"/>
      <c r="E52" s="128"/>
      <c r="F52" s="128"/>
      <c r="G52" s="128"/>
      <c r="H52" s="128"/>
      <c r="I52" s="128"/>
      <c r="J52" s="413" t="s">
        <v>25</v>
      </c>
      <c r="K52" s="414"/>
    </row>
    <row r="53" spans="2:11" ht="24.95" customHeight="1">
      <c r="B53" s="425" t="s">
        <v>84</v>
      </c>
      <c r="C53" s="426"/>
      <c r="D53" s="6">
        <v>52</v>
      </c>
      <c r="E53" s="6">
        <v>0</v>
      </c>
      <c r="F53" s="6">
        <v>0</v>
      </c>
      <c r="G53" s="6">
        <v>28</v>
      </c>
      <c r="H53" s="6">
        <v>0</v>
      </c>
      <c r="I53" s="6">
        <f t="shared" si="1"/>
        <v>80</v>
      </c>
      <c r="J53" s="425" t="s">
        <v>70</v>
      </c>
      <c r="K53" s="426"/>
    </row>
    <row r="54" spans="2:11" ht="24.95" customHeight="1">
      <c r="B54" s="425" t="s">
        <v>85</v>
      </c>
      <c r="C54" s="426"/>
      <c r="D54" s="6">
        <v>234</v>
      </c>
      <c r="E54" s="6">
        <v>0</v>
      </c>
      <c r="F54" s="6">
        <v>108</v>
      </c>
      <c r="G54" s="6">
        <v>112</v>
      </c>
      <c r="H54" s="6">
        <v>234</v>
      </c>
      <c r="I54" s="6">
        <f t="shared" si="1"/>
        <v>688</v>
      </c>
      <c r="J54" s="425" t="s">
        <v>140</v>
      </c>
      <c r="K54" s="426"/>
    </row>
    <row r="55" spans="2:11" ht="24.95" customHeight="1">
      <c r="B55" s="425" t="s">
        <v>86</v>
      </c>
      <c r="C55" s="426"/>
      <c r="D55" s="6">
        <v>6266</v>
      </c>
      <c r="E55" s="6">
        <v>16500</v>
      </c>
      <c r="F55" s="6">
        <v>4590</v>
      </c>
      <c r="G55" s="6">
        <v>1799</v>
      </c>
      <c r="H55" s="6">
        <v>10608</v>
      </c>
      <c r="I55" s="6">
        <f t="shared" si="1"/>
        <v>39763</v>
      </c>
      <c r="J55" s="425" t="s">
        <v>71</v>
      </c>
      <c r="K55" s="426"/>
    </row>
    <row r="56" spans="2:11" ht="24.95" customHeight="1">
      <c r="B56" s="407" t="s">
        <v>28</v>
      </c>
      <c r="C56" s="408"/>
      <c r="D56" s="129"/>
      <c r="E56" s="129"/>
      <c r="F56" s="129"/>
      <c r="G56" s="129"/>
      <c r="H56" s="129"/>
      <c r="I56" s="129"/>
      <c r="J56" s="409" t="s">
        <v>27</v>
      </c>
      <c r="K56" s="410"/>
    </row>
    <row r="57" spans="2:11" ht="24.95" customHeight="1">
      <c r="B57" s="427" t="s">
        <v>84</v>
      </c>
      <c r="C57" s="428"/>
      <c r="D57" s="7">
        <v>23426</v>
      </c>
      <c r="E57" s="7">
        <v>17544</v>
      </c>
      <c r="F57" s="7">
        <v>4599</v>
      </c>
      <c r="G57" s="7">
        <v>224</v>
      </c>
      <c r="H57" s="7">
        <v>12876</v>
      </c>
      <c r="I57" s="7">
        <f t="shared" si="1"/>
        <v>58669</v>
      </c>
      <c r="J57" s="427" t="s">
        <v>70</v>
      </c>
      <c r="K57" s="428"/>
    </row>
    <row r="58" spans="2:11" ht="24.95" customHeight="1">
      <c r="B58" s="427" t="s">
        <v>85</v>
      </c>
      <c r="C58" s="428"/>
      <c r="D58" s="7">
        <v>16133</v>
      </c>
      <c r="E58" s="7">
        <v>3264</v>
      </c>
      <c r="F58" s="7">
        <v>504</v>
      </c>
      <c r="G58" s="7">
        <v>14</v>
      </c>
      <c r="H58" s="7">
        <v>814</v>
      </c>
      <c r="I58" s="7">
        <f t="shared" si="1"/>
        <v>20729</v>
      </c>
      <c r="J58" s="427" t="s">
        <v>140</v>
      </c>
      <c r="K58" s="428"/>
    </row>
    <row r="59" spans="2:11" ht="24.95" customHeight="1">
      <c r="B59" s="427" t="s">
        <v>86</v>
      </c>
      <c r="C59" s="428"/>
      <c r="D59" s="7">
        <v>64090</v>
      </c>
      <c r="E59" s="7">
        <v>13056</v>
      </c>
      <c r="F59" s="7">
        <v>6867</v>
      </c>
      <c r="G59" s="7">
        <v>140</v>
      </c>
      <c r="H59" s="7">
        <v>18870</v>
      </c>
      <c r="I59" s="7">
        <f t="shared" si="1"/>
        <v>103023</v>
      </c>
      <c r="J59" s="427" t="s">
        <v>71</v>
      </c>
      <c r="K59" s="428"/>
    </row>
    <row r="60" spans="2:11" ht="24.95" customHeight="1">
      <c r="B60" s="411" t="s">
        <v>30</v>
      </c>
      <c r="C60" s="412"/>
      <c r="D60" s="128"/>
      <c r="E60" s="128"/>
      <c r="F60" s="128"/>
      <c r="G60" s="128"/>
      <c r="H60" s="128"/>
      <c r="I60" s="128"/>
      <c r="J60" s="413" t="s">
        <v>29</v>
      </c>
      <c r="K60" s="414"/>
    </row>
    <row r="61" spans="2:11" ht="24.95" customHeight="1">
      <c r="B61" s="425" t="s">
        <v>84</v>
      </c>
      <c r="C61" s="426"/>
      <c r="D61" s="6">
        <v>15549</v>
      </c>
      <c r="E61" s="6">
        <v>16302</v>
      </c>
      <c r="F61" s="6">
        <v>3875</v>
      </c>
      <c r="G61" s="6">
        <v>5</v>
      </c>
      <c r="H61" s="6">
        <v>26592</v>
      </c>
      <c r="I61" s="6">
        <f t="shared" si="1"/>
        <v>62323</v>
      </c>
      <c r="J61" s="425" t="s">
        <v>70</v>
      </c>
      <c r="K61" s="426"/>
    </row>
    <row r="62" spans="2:11" ht="24.95" customHeight="1">
      <c r="B62" s="425" t="s">
        <v>85</v>
      </c>
      <c r="C62" s="426"/>
      <c r="D62" s="6">
        <v>3577</v>
      </c>
      <c r="E62" s="6">
        <v>1320</v>
      </c>
      <c r="F62" s="6">
        <v>100</v>
      </c>
      <c r="G62" s="6">
        <v>0</v>
      </c>
      <c r="H62" s="6">
        <v>480</v>
      </c>
      <c r="I62" s="6">
        <f t="shared" si="1"/>
        <v>5477</v>
      </c>
      <c r="J62" s="425" t="s">
        <v>140</v>
      </c>
      <c r="K62" s="426"/>
    </row>
    <row r="63" spans="2:11" ht="24.95" customHeight="1">
      <c r="B63" s="425" t="s">
        <v>86</v>
      </c>
      <c r="C63" s="426"/>
      <c r="D63" s="6">
        <v>3285</v>
      </c>
      <c r="E63" s="6">
        <v>396</v>
      </c>
      <c r="F63" s="6">
        <v>125</v>
      </c>
      <c r="G63" s="6">
        <v>0</v>
      </c>
      <c r="H63" s="6">
        <v>960</v>
      </c>
      <c r="I63" s="6">
        <f t="shared" si="1"/>
        <v>4766</v>
      </c>
      <c r="J63" s="425" t="s">
        <v>71</v>
      </c>
      <c r="K63" s="426"/>
    </row>
    <row r="64" spans="2:11" ht="24.95" customHeight="1">
      <c r="B64" s="407" t="s">
        <v>31</v>
      </c>
      <c r="C64" s="408"/>
      <c r="D64" s="129"/>
      <c r="E64" s="129"/>
      <c r="F64" s="129"/>
      <c r="G64" s="129"/>
      <c r="H64" s="129"/>
      <c r="I64" s="129"/>
      <c r="J64" s="409" t="s">
        <v>6</v>
      </c>
      <c r="K64" s="410"/>
    </row>
    <row r="65" spans="2:11" ht="24.95" customHeight="1">
      <c r="B65" s="427" t="s">
        <v>84</v>
      </c>
      <c r="C65" s="428"/>
      <c r="D65" s="7">
        <v>13104</v>
      </c>
      <c r="E65" s="7">
        <v>23871</v>
      </c>
      <c r="F65" s="7">
        <v>5248</v>
      </c>
      <c r="G65" s="7">
        <v>64</v>
      </c>
      <c r="H65" s="7">
        <v>29174</v>
      </c>
      <c r="I65" s="7">
        <f t="shared" si="1"/>
        <v>71461</v>
      </c>
      <c r="J65" s="427" t="s">
        <v>70</v>
      </c>
      <c r="K65" s="428"/>
    </row>
    <row r="66" spans="2:11" ht="24.95" customHeight="1">
      <c r="B66" s="427" t="s">
        <v>85</v>
      </c>
      <c r="C66" s="428"/>
      <c r="D66" s="7">
        <v>728</v>
      </c>
      <c r="E66" s="7">
        <v>0</v>
      </c>
      <c r="F66" s="7">
        <v>0</v>
      </c>
      <c r="G66" s="7">
        <v>2</v>
      </c>
      <c r="H66" s="7">
        <v>0</v>
      </c>
      <c r="I66" s="7">
        <f t="shared" si="1"/>
        <v>730</v>
      </c>
      <c r="J66" s="427" t="s">
        <v>140</v>
      </c>
      <c r="K66" s="428"/>
    </row>
    <row r="67" spans="2:11" ht="24.95" customHeight="1">
      <c r="B67" s="427" t="s">
        <v>86</v>
      </c>
      <c r="C67" s="428"/>
      <c r="D67" s="7">
        <v>224</v>
      </c>
      <c r="E67" s="7">
        <v>218</v>
      </c>
      <c r="F67" s="7">
        <v>0</v>
      </c>
      <c r="G67" s="7">
        <v>1</v>
      </c>
      <c r="H67" s="7">
        <v>58</v>
      </c>
      <c r="I67" s="7">
        <f t="shared" si="1"/>
        <v>501</v>
      </c>
      <c r="J67" s="427" t="s">
        <v>71</v>
      </c>
      <c r="K67" s="428"/>
    </row>
    <row r="68" spans="2:11" ht="24.95" customHeight="1">
      <c r="B68" s="411" t="s">
        <v>33</v>
      </c>
      <c r="C68" s="412"/>
      <c r="D68" s="128"/>
      <c r="E68" s="128"/>
      <c r="F68" s="128"/>
      <c r="G68" s="128"/>
      <c r="H68" s="128"/>
      <c r="I68" s="128"/>
      <c r="J68" s="413" t="s">
        <v>32</v>
      </c>
      <c r="K68" s="414"/>
    </row>
    <row r="69" spans="2:11" ht="24.95" customHeight="1">
      <c r="B69" s="425" t="s">
        <v>84</v>
      </c>
      <c r="C69" s="426"/>
      <c r="D69" s="6">
        <v>2070</v>
      </c>
      <c r="E69" s="6">
        <v>4324</v>
      </c>
      <c r="F69" s="6">
        <v>1054</v>
      </c>
      <c r="G69" s="6">
        <v>28</v>
      </c>
      <c r="H69" s="6">
        <v>3705</v>
      </c>
      <c r="I69" s="6">
        <f t="shared" si="1"/>
        <v>11181</v>
      </c>
      <c r="J69" s="425" t="s">
        <v>70</v>
      </c>
      <c r="K69" s="426"/>
    </row>
    <row r="70" spans="2:11" ht="24.95" customHeight="1">
      <c r="B70" s="425" t="s">
        <v>85</v>
      </c>
      <c r="C70" s="426"/>
      <c r="D70" s="6">
        <v>6141</v>
      </c>
      <c r="E70" s="6">
        <v>2914</v>
      </c>
      <c r="F70" s="6">
        <v>612</v>
      </c>
      <c r="G70" s="6">
        <v>112</v>
      </c>
      <c r="H70" s="6">
        <v>2907</v>
      </c>
      <c r="I70" s="6">
        <f t="shared" si="1"/>
        <v>12686</v>
      </c>
      <c r="J70" s="425" t="s">
        <v>140</v>
      </c>
      <c r="K70" s="426"/>
    </row>
    <row r="71" spans="2:11" ht="24.95" customHeight="1">
      <c r="B71" s="425" t="s">
        <v>86</v>
      </c>
      <c r="C71" s="426"/>
      <c r="D71" s="6">
        <v>6417</v>
      </c>
      <c r="E71" s="6">
        <v>15322</v>
      </c>
      <c r="F71" s="6">
        <v>1122</v>
      </c>
      <c r="G71" s="6">
        <v>98</v>
      </c>
      <c r="H71" s="6">
        <v>14307</v>
      </c>
      <c r="I71" s="6">
        <f t="shared" si="1"/>
        <v>37266</v>
      </c>
      <c r="J71" s="425" t="s">
        <v>71</v>
      </c>
      <c r="K71" s="426"/>
    </row>
    <row r="72" spans="2:11" ht="24.95" customHeight="1">
      <c r="B72" s="391" t="s">
        <v>35</v>
      </c>
      <c r="C72" s="392"/>
      <c r="D72" s="130"/>
      <c r="E72" s="130"/>
      <c r="F72" s="130"/>
      <c r="G72" s="130"/>
      <c r="H72" s="130"/>
      <c r="I72" s="130"/>
      <c r="J72" s="393" t="s">
        <v>34</v>
      </c>
      <c r="K72" s="394"/>
    </row>
    <row r="73" spans="2:11" ht="24.95" customHeight="1">
      <c r="B73" s="423" t="s">
        <v>84</v>
      </c>
      <c r="C73" s="424"/>
      <c r="D73" s="8">
        <f>SUM(D69+D65+D61+D57+D53+D49+D36+D32+D28+D24+D20+D16+D12)</f>
        <v>458961</v>
      </c>
      <c r="E73" s="8">
        <f>SUM(E69+E65+E61+E57+E53+E49+E36+E32+E28+E24+E20+E16+E12)</f>
        <v>893820</v>
      </c>
      <c r="F73" s="8">
        <f>SUM(F69+F65+F61+F57+F53+F49+F36+F32+F28+F24+F20+F16+F12)</f>
        <v>241750</v>
      </c>
      <c r="G73" s="8">
        <f>SUM(G69+G65+G61+G57+G53+G49+G36+G32+G28+G24+G20+G16+G12)</f>
        <v>18197</v>
      </c>
      <c r="H73" s="8">
        <f>SUM(H69+H65+H61+H57+H53+H49+H36+H32+H28+H24+H20+H16+H12)</f>
        <v>1332660</v>
      </c>
      <c r="I73" s="8">
        <f>SUM(D73:H73)</f>
        <v>2945388</v>
      </c>
      <c r="J73" s="423" t="s">
        <v>70</v>
      </c>
      <c r="K73" s="424"/>
    </row>
    <row r="74" spans="2:11" ht="24.95" customHeight="1">
      <c r="B74" s="423" t="s">
        <v>85</v>
      </c>
      <c r="C74" s="424"/>
      <c r="D74" s="8">
        <f t="shared" ref="D74:H75" si="2">SUM(D70+D66+D62+D58+D54+D50+D37+D33+D29+D25+D21+D17+D13)</f>
        <v>52723</v>
      </c>
      <c r="E74" s="8">
        <f t="shared" si="2"/>
        <v>11223</v>
      </c>
      <c r="F74" s="8">
        <f t="shared" si="2"/>
        <v>1571</v>
      </c>
      <c r="G74" s="8">
        <f t="shared" si="2"/>
        <v>422</v>
      </c>
      <c r="H74" s="8">
        <f t="shared" si="2"/>
        <v>6966</v>
      </c>
      <c r="I74" s="8">
        <f>SUM(D74:H74)</f>
        <v>72905</v>
      </c>
      <c r="J74" s="423" t="s">
        <v>140</v>
      </c>
      <c r="K74" s="424"/>
    </row>
    <row r="75" spans="2:11" ht="24.95" customHeight="1">
      <c r="B75" s="423" t="s">
        <v>86</v>
      </c>
      <c r="C75" s="424"/>
      <c r="D75" s="8">
        <f t="shared" si="2"/>
        <v>153307</v>
      </c>
      <c r="E75" s="8">
        <f t="shared" si="2"/>
        <v>190194</v>
      </c>
      <c r="F75" s="8">
        <f t="shared" si="2"/>
        <v>40767</v>
      </c>
      <c r="G75" s="8">
        <f t="shared" si="2"/>
        <v>8584</v>
      </c>
      <c r="H75" s="8">
        <f t="shared" si="2"/>
        <v>270782</v>
      </c>
      <c r="I75" s="8">
        <f>SUM(D75:H75)</f>
        <v>663634</v>
      </c>
      <c r="J75" s="423" t="s">
        <v>71</v>
      </c>
      <c r="K75" s="424"/>
    </row>
    <row r="76" spans="2:11" ht="21" customHeight="1">
      <c r="B76" s="433" t="s">
        <v>334</v>
      </c>
      <c r="C76" s="433"/>
      <c r="D76" s="433"/>
      <c r="E76" s="433"/>
      <c r="F76" s="433"/>
      <c r="G76" s="433"/>
      <c r="I76" s="438" t="s">
        <v>333</v>
      </c>
      <c r="J76" s="438"/>
      <c r="K76" s="438"/>
    </row>
    <row r="77" spans="2:11" ht="21" customHeight="1"/>
  </sheetData>
  <mergeCells count="124">
    <mergeCell ref="B5:K5"/>
    <mergeCell ref="B6:K6"/>
    <mergeCell ref="B8:C10"/>
    <mergeCell ref="D8:I8"/>
    <mergeCell ref="J8:K10"/>
    <mergeCell ref="B11:C11"/>
    <mergeCell ref="J11:K11"/>
    <mergeCell ref="B12:C12"/>
    <mergeCell ref="J12:K12"/>
    <mergeCell ref="B13:C13"/>
    <mergeCell ref="J13:K13"/>
    <mergeCell ref="B14:C14"/>
    <mergeCell ref="J14:K14"/>
    <mergeCell ref="B15:C15"/>
    <mergeCell ref="J15:K15"/>
    <mergeCell ref="B16:C16"/>
    <mergeCell ref="J16:K16"/>
    <mergeCell ref="B17:C17"/>
    <mergeCell ref="J17:K17"/>
    <mergeCell ref="B18:C18"/>
    <mergeCell ref="J18:K18"/>
    <mergeCell ref="B19:C19"/>
    <mergeCell ref="J19:K19"/>
    <mergeCell ref="B20:C20"/>
    <mergeCell ref="J20:K20"/>
    <mergeCell ref="B21:C21"/>
    <mergeCell ref="J21:K21"/>
    <mergeCell ref="B22:C22"/>
    <mergeCell ref="J22:K22"/>
    <mergeCell ref="B23:C23"/>
    <mergeCell ref="J23:K23"/>
    <mergeCell ref="B24:C24"/>
    <mergeCell ref="J24:K24"/>
    <mergeCell ref="B25:C25"/>
    <mergeCell ref="J25:K25"/>
    <mergeCell ref="B26:C26"/>
    <mergeCell ref="J26:K26"/>
    <mergeCell ref="B27:C27"/>
    <mergeCell ref="J27:K27"/>
    <mergeCell ref="B28:C28"/>
    <mergeCell ref="J28:K28"/>
    <mergeCell ref="B29:C29"/>
    <mergeCell ref="J29:K29"/>
    <mergeCell ref="B30:C30"/>
    <mergeCell ref="J30:K30"/>
    <mergeCell ref="B31:C31"/>
    <mergeCell ref="J31:K31"/>
    <mergeCell ref="B32:C32"/>
    <mergeCell ref="J32:K32"/>
    <mergeCell ref="B33:C33"/>
    <mergeCell ref="J33:K33"/>
    <mergeCell ref="B34:C34"/>
    <mergeCell ref="J34:K34"/>
    <mergeCell ref="B35:C35"/>
    <mergeCell ref="J35:K35"/>
    <mergeCell ref="B36:C36"/>
    <mergeCell ref="J36:K36"/>
    <mergeCell ref="B37:C37"/>
    <mergeCell ref="J37:K37"/>
    <mergeCell ref="B38:C38"/>
    <mergeCell ref="J38:K38"/>
    <mergeCell ref="B42:K42"/>
    <mergeCell ref="B43:K43"/>
    <mergeCell ref="B45:C47"/>
    <mergeCell ref="D45:I45"/>
    <mergeCell ref="J45:K47"/>
    <mergeCell ref="B48:C48"/>
    <mergeCell ref="J48:K48"/>
    <mergeCell ref="B49:C49"/>
    <mergeCell ref="J49:K49"/>
    <mergeCell ref="B50:C50"/>
    <mergeCell ref="J50:K50"/>
    <mergeCell ref="B51:C51"/>
    <mergeCell ref="J51:K51"/>
    <mergeCell ref="B52:C52"/>
    <mergeCell ref="J52:K52"/>
    <mergeCell ref="B53:C53"/>
    <mergeCell ref="J53:K53"/>
    <mergeCell ref="B54:C54"/>
    <mergeCell ref="J54:K54"/>
    <mergeCell ref="B55:C55"/>
    <mergeCell ref="J55:K55"/>
    <mergeCell ref="B56:C56"/>
    <mergeCell ref="J56:K56"/>
    <mergeCell ref="B57:C57"/>
    <mergeCell ref="J57:K57"/>
    <mergeCell ref="B58:C58"/>
    <mergeCell ref="J58:K58"/>
    <mergeCell ref="B59:C59"/>
    <mergeCell ref="J59:K59"/>
    <mergeCell ref="B60:C60"/>
    <mergeCell ref="J60:K60"/>
    <mergeCell ref="B61:C61"/>
    <mergeCell ref="J61:K61"/>
    <mergeCell ref="B62:C62"/>
    <mergeCell ref="J62:K62"/>
    <mergeCell ref="B63:C63"/>
    <mergeCell ref="J63:K63"/>
    <mergeCell ref="B64:C64"/>
    <mergeCell ref="J64:K64"/>
    <mergeCell ref="B65:C65"/>
    <mergeCell ref="J65:K65"/>
    <mergeCell ref="B66:C66"/>
    <mergeCell ref="J66:K66"/>
    <mergeCell ref="B67:C67"/>
    <mergeCell ref="J67:K67"/>
    <mergeCell ref="B68:C68"/>
    <mergeCell ref="J68:K68"/>
    <mergeCell ref="B69:C69"/>
    <mergeCell ref="J69:K69"/>
    <mergeCell ref="B70:C70"/>
    <mergeCell ref="J70:K70"/>
    <mergeCell ref="B71:C71"/>
    <mergeCell ref="J71:K71"/>
    <mergeCell ref="B72:C72"/>
    <mergeCell ref="J72:K72"/>
    <mergeCell ref="B76:G76"/>
    <mergeCell ref="I76:K76"/>
    <mergeCell ref="B73:C73"/>
    <mergeCell ref="J73:K73"/>
    <mergeCell ref="B74:C74"/>
    <mergeCell ref="J74:K74"/>
    <mergeCell ref="B75:C75"/>
    <mergeCell ref="J75:K75"/>
  </mergeCells>
  <pageMargins left="0.7" right="0.7" top="0.75" bottom="0.75" header="0.3" footer="0.3"/>
  <pageSetup paperSize="9" scale="27" orientation="landscape" r:id="rId1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">
    <tabColor theme="8" tint="0.79998168889431442"/>
    <pageSetUpPr fitToPage="1"/>
  </sheetPr>
  <dimension ref="B2:J22"/>
  <sheetViews>
    <sheetView showGridLines="0" rightToLeft="1" view="pageBreakPreview" zoomScale="90" zoomScaleNormal="100" zoomScaleSheetLayoutView="90" workbookViewId="0">
      <selection activeCell="C24" sqref="C24"/>
    </sheetView>
  </sheetViews>
  <sheetFormatPr defaultRowHeight="23.25" customHeight="1"/>
  <cols>
    <col min="2" max="2" width="12.42578125" bestFit="1" customWidth="1"/>
    <col min="3" max="8" width="20.140625" customWidth="1"/>
    <col min="9" max="9" width="30.140625" bestFit="1" customWidth="1"/>
    <col min="10" max="10" width="11.7109375" customWidth="1"/>
  </cols>
  <sheetData>
    <row r="2" spans="2:10" ht="23.25" customHeight="1">
      <c r="B2" s="96" t="s">
        <v>324</v>
      </c>
      <c r="I2" s="18" t="s">
        <v>187</v>
      </c>
    </row>
    <row r="3" spans="2:10" ht="21.75">
      <c r="B3" s="240" t="s">
        <v>243</v>
      </c>
      <c r="C3" s="240"/>
      <c r="D3" s="240"/>
      <c r="E3" s="240"/>
      <c r="F3" s="240"/>
      <c r="G3" s="240"/>
      <c r="H3" s="240"/>
      <c r="I3" s="240"/>
      <c r="J3" s="37"/>
    </row>
    <row r="4" spans="2:10" ht="21.75">
      <c r="B4" s="240" t="s">
        <v>244</v>
      </c>
      <c r="C4" s="240"/>
      <c r="D4" s="240"/>
      <c r="E4" s="240"/>
      <c r="F4" s="240"/>
      <c r="G4" s="240"/>
      <c r="H4" s="240"/>
      <c r="I4" s="240"/>
      <c r="J4" s="37"/>
    </row>
    <row r="5" spans="2:10" ht="19.5">
      <c r="B5" s="233" t="s">
        <v>1</v>
      </c>
      <c r="C5" s="236" t="s">
        <v>121</v>
      </c>
      <c r="D5" s="237"/>
      <c r="E5" s="237"/>
      <c r="F5" s="237"/>
      <c r="G5" s="237"/>
      <c r="H5" s="238"/>
      <c r="I5" s="239" t="s">
        <v>0</v>
      </c>
    </row>
    <row r="6" spans="2:10" ht="19.5">
      <c r="B6" s="234"/>
      <c r="C6" s="36" t="s">
        <v>65</v>
      </c>
      <c r="D6" s="36" t="s">
        <v>64</v>
      </c>
      <c r="E6" s="93" t="s">
        <v>97</v>
      </c>
      <c r="F6" s="36" t="s">
        <v>82</v>
      </c>
      <c r="G6" s="36" t="s">
        <v>63</v>
      </c>
      <c r="H6" s="87" t="s">
        <v>35</v>
      </c>
      <c r="I6" s="234"/>
    </row>
    <row r="7" spans="2:10" ht="39">
      <c r="B7" s="235"/>
      <c r="C7" s="54" t="s">
        <v>68</v>
      </c>
      <c r="D7" s="92" t="s">
        <v>67</v>
      </c>
      <c r="E7" s="91" t="s">
        <v>81</v>
      </c>
      <c r="F7" s="54" t="s">
        <v>119</v>
      </c>
      <c r="G7" s="92" t="s">
        <v>66</v>
      </c>
      <c r="H7" s="88" t="s">
        <v>34</v>
      </c>
      <c r="I7" s="235"/>
    </row>
    <row r="8" spans="2:10" ht="19.5">
      <c r="B8" s="10" t="s">
        <v>8</v>
      </c>
      <c r="C8" s="188">
        <v>48160</v>
      </c>
      <c r="D8" s="188">
        <v>395560</v>
      </c>
      <c r="E8" s="188">
        <v>131672</v>
      </c>
      <c r="F8" s="188">
        <v>1638</v>
      </c>
      <c r="G8" s="188">
        <v>288360</v>
      </c>
      <c r="H8" s="10">
        <f t="shared" ref="H8:H20" si="0">SUM(C8:G8)</f>
        <v>865390</v>
      </c>
      <c r="I8" s="10" t="s">
        <v>7</v>
      </c>
      <c r="J8" s="77"/>
    </row>
    <row r="9" spans="2:10" ht="39">
      <c r="B9" s="11" t="s">
        <v>12</v>
      </c>
      <c r="C9" s="11">
        <v>183876</v>
      </c>
      <c r="D9" s="11">
        <v>117827</v>
      </c>
      <c r="E9" s="11">
        <v>21090</v>
      </c>
      <c r="F9" s="11">
        <v>10150</v>
      </c>
      <c r="G9" s="11">
        <v>576285</v>
      </c>
      <c r="H9" s="11">
        <f t="shared" si="0"/>
        <v>909228</v>
      </c>
      <c r="I9" s="11" t="s">
        <v>11</v>
      </c>
      <c r="J9" s="77"/>
    </row>
    <row r="10" spans="2:10" ht="39">
      <c r="B10" s="10" t="s">
        <v>14</v>
      </c>
      <c r="C10" s="10">
        <v>60840</v>
      </c>
      <c r="D10" s="10">
        <v>37341</v>
      </c>
      <c r="E10" s="10">
        <v>2604</v>
      </c>
      <c r="F10" s="10">
        <v>687</v>
      </c>
      <c r="G10" s="10">
        <v>151575</v>
      </c>
      <c r="H10" s="10">
        <f t="shared" si="0"/>
        <v>253047</v>
      </c>
      <c r="I10" s="10" t="s">
        <v>13</v>
      </c>
      <c r="J10" s="77"/>
    </row>
    <row r="11" spans="2:10" ht="19.5">
      <c r="B11" s="11" t="s">
        <v>16</v>
      </c>
      <c r="C11" s="11">
        <v>25857</v>
      </c>
      <c r="D11" s="11">
        <v>97980</v>
      </c>
      <c r="E11" s="11">
        <v>31992</v>
      </c>
      <c r="F11" s="11">
        <v>19</v>
      </c>
      <c r="G11" s="11">
        <v>15100</v>
      </c>
      <c r="H11" s="11">
        <f t="shared" si="0"/>
        <v>170948</v>
      </c>
      <c r="I11" s="11" t="s">
        <v>15</v>
      </c>
      <c r="J11" s="77"/>
    </row>
    <row r="12" spans="2:10" ht="39">
      <c r="B12" s="10" t="s">
        <v>18</v>
      </c>
      <c r="C12" s="10">
        <v>57770</v>
      </c>
      <c r="D12" s="10">
        <v>176118</v>
      </c>
      <c r="E12" s="10">
        <v>30628</v>
      </c>
      <c r="F12" s="10">
        <v>10582</v>
      </c>
      <c r="G12" s="10">
        <v>253116</v>
      </c>
      <c r="H12" s="10">
        <f t="shared" si="0"/>
        <v>528214</v>
      </c>
      <c r="I12" s="10" t="s">
        <v>17</v>
      </c>
      <c r="J12" s="77"/>
    </row>
    <row r="13" spans="2:10" ht="19.5">
      <c r="B13" s="11" t="s">
        <v>20</v>
      </c>
      <c r="C13" s="11">
        <v>57312</v>
      </c>
      <c r="D13" s="11">
        <v>112326</v>
      </c>
      <c r="E13" s="11">
        <v>32512</v>
      </c>
      <c r="F13" s="11">
        <v>1140</v>
      </c>
      <c r="G13" s="11">
        <v>111972</v>
      </c>
      <c r="H13" s="11">
        <f t="shared" si="0"/>
        <v>315262</v>
      </c>
      <c r="I13" s="11" t="s">
        <v>19</v>
      </c>
      <c r="J13" s="77"/>
    </row>
    <row r="14" spans="2:10" ht="19.5">
      <c r="B14" s="10" t="s">
        <v>22</v>
      </c>
      <c r="C14" s="10">
        <v>38055</v>
      </c>
      <c r="D14" s="10">
        <v>8379</v>
      </c>
      <c r="E14" s="10">
        <v>1222</v>
      </c>
      <c r="F14" s="10">
        <v>282</v>
      </c>
      <c r="G14" s="10">
        <v>78174</v>
      </c>
      <c r="H14" s="10">
        <f t="shared" si="0"/>
        <v>126112</v>
      </c>
      <c r="I14" s="10" t="s">
        <v>21</v>
      </c>
      <c r="J14" s="77"/>
    </row>
    <row r="15" spans="2:10" ht="19.5">
      <c r="B15" s="11" t="s">
        <v>24</v>
      </c>
      <c r="C15" s="11">
        <v>31825</v>
      </c>
      <c r="D15" s="11">
        <v>34675</v>
      </c>
      <c r="E15" s="11">
        <v>3564</v>
      </c>
      <c r="F15" s="11">
        <v>78</v>
      </c>
      <c r="G15" s="11">
        <v>14241</v>
      </c>
      <c r="H15" s="11">
        <f t="shared" si="0"/>
        <v>84383</v>
      </c>
      <c r="I15" s="11" t="s">
        <v>23</v>
      </c>
      <c r="J15" s="77"/>
    </row>
    <row r="16" spans="2:10" ht="39">
      <c r="B16" s="10" t="s">
        <v>26</v>
      </c>
      <c r="C16" s="10">
        <v>6552</v>
      </c>
      <c r="D16" s="10">
        <v>16500</v>
      </c>
      <c r="E16" s="10">
        <v>4698</v>
      </c>
      <c r="F16" s="10">
        <v>1939</v>
      </c>
      <c r="G16" s="10">
        <v>10842</v>
      </c>
      <c r="H16" s="10">
        <f t="shared" si="0"/>
        <v>40531</v>
      </c>
      <c r="I16" s="10" t="s">
        <v>25</v>
      </c>
      <c r="J16" s="77"/>
    </row>
    <row r="17" spans="2:10" ht="19.5">
      <c r="B17" s="11" t="s">
        <v>28</v>
      </c>
      <c r="C17" s="11">
        <v>103649</v>
      </c>
      <c r="D17" s="11">
        <v>33864</v>
      </c>
      <c r="E17" s="11">
        <v>11970</v>
      </c>
      <c r="F17" s="11">
        <v>378</v>
      </c>
      <c r="G17" s="11">
        <v>32560</v>
      </c>
      <c r="H17" s="11">
        <f t="shared" si="0"/>
        <v>182421</v>
      </c>
      <c r="I17" s="11" t="s">
        <v>27</v>
      </c>
      <c r="J17" s="77"/>
    </row>
    <row r="18" spans="2:10" ht="19.5">
      <c r="B18" s="10" t="s">
        <v>30</v>
      </c>
      <c r="C18" s="10">
        <v>22411</v>
      </c>
      <c r="D18" s="10">
        <v>18018</v>
      </c>
      <c r="E18" s="10">
        <v>4100</v>
      </c>
      <c r="F18" s="10">
        <v>5</v>
      </c>
      <c r="G18" s="10">
        <v>28032</v>
      </c>
      <c r="H18" s="10">
        <f t="shared" si="0"/>
        <v>72566</v>
      </c>
      <c r="I18" s="10" t="s">
        <v>29</v>
      </c>
      <c r="J18" s="77"/>
    </row>
    <row r="19" spans="2:10" ht="19.5">
      <c r="B19" s="11" t="s">
        <v>31</v>
      </c>
      <c r="C19" s="11">
        <v>14056</v>
      </c>
      <c r="D19" s="11">
        <v>24089</v>
      </c>
      <c r="E19" s="11">
        <v>5248</v>
      </c>
      <c r="F19" s="11">
        <v>67</v>
      </c>
      <c r="G19" s="11">
        <v>29232</v>
      </c>
      <c r="H19" s="11">
        <f t="shared" si="0"/>
        <v>72692</v>
      </c>
      <c r="I19" s="11" t="s">
        <v>6</v>
      </c>
      <c r="J19" s="77"/>
    </row>
    <row r="20" spans="2:10" ht="19.5">
      <c r="B20" s="10" t="s">
        <v>33</v>
      </c>
      <c r="C20" s="10">
        <v>14628</v>
      </c>
      <c r="D20" s="10">
        <v>22560</v>
      </c>
      <c r="E20" s="10">
        <v>2788</v>
      </c>
      <c r="F20" s="10">
        <v>238</v>
      </c>
      <c r="G20" s="10">
        <v>20919</v>
      </c>
      <c r="H20" s="10">
        <f t="shared" si="0"/>
        <v>61133</v>
      </c>
      <c r="I20" s="10" t="s">
        <v>32</v>
      </c>
      <c r="J20" s="77"/>
    </row>
    <row r="21" spans="2:10" ht="19.5">
      <c r="B21" s="12" t="s">
        <v>35</v>
      </c>
      <c r="C21" s="12">
        <f t="shared" ref="C21:H21" si="1">SUM(C8:C20)</f>
        <v>664991</v>
      </c>
      <c r="D21" s="189">
        <f t="shared" si="1"/>
        <v>1095237</v>
      </c>
      <c r="E21" s="12">
        <f t="shared" si="1"/>
        <v>284088</v>
      </c>
      <c r="F21" s="12">
        <f t="shared" si="1"/>
        <v>27203</v>
      </c>
      <c r="G21" s="12">
        <f t="shared" si="1"/>
        <v>1610408</v>
      </c>
      <c r="H21" s="12">
        <f t="shared" si="1"/>
        <v>3681927</v>
      </c>
      <c r="I21" s="12" t="s">
        <v>34</v>
      </c>
    </row>
    <row r="22" spans="2:10" ht="23.25" customHeight="1">
      <c r="B22" s="110" t="s">
        <v>332</v>
      </c>
      <c r="C22" s="110"/>
      <c r="D22" s="110"/>
      <c r="E22" s="99"/>
      <c r="F22" s="99"/>
      <c r="H22" s="110"/>
      <c r="I22" s="110" t="s">
        <v>333</v>
      </c>
    </row>
  </sheetData>
  <mergeCells count="5">
    <mergeCell ref="B5:B7"/>
    <mergeCell ref="C5:H5"/>
    <mergeCell ref="I5:I7"/>
    <mergeCell ref="B3:I3"/>
    <mergeCell ref="B4:I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1" manualBreakCount="1">
    <brk id="9" max="23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38">
    <tabColor theme="8" tint="0.79998168889431442"/>
  </sheetPr>
  <dimension ref="B2:L55"/>
  <sheetViews>
    <sheetView showGridLines="0" rightToLeft="1" view="pageBreakPreview" topLeftCell="A39" zoomScale="70" zoomScaleNormal="100" zoomScaleSheetLayoutView="70" workbookViewId="0">
      <selection activeCell="I61" sqref="I61"/>
    </sheetView>
  </sheetViews>
  <sheetFormatPr defaultRowHeight="12.75"/>
  <cols>
    <col min="2" max="3" width="13.28515625" customWidth="1"/>
    <col min="4" max="9" width="25.28515625" customWidth="1"/>
    <col min="10" max="10" width="13.28515625" customWidth="1"/>
    <col min="11" max="11" width="23.28515625" customWidth="1"/>
  </cols>
  <sheetData>
    <row r="2" spans="2:12" ht="19.5">
      <c r="B2" s="15" t="s">
        <v>228</v>
      </c>
      <c r="K2" s="14" t="s">
        <v>227</v>
      </c>
    </row>
    <row r="3" spans="2:12" ht="22.15" customHeight="1">
      <c r="B3" s="241" t="s">
        <v>280</v>
      </c>
      <c r="C3" s="241"/>
      <c r="D3" s="241"/>
      <c r="E3" s="241"/>
      <c r="F3" s="241"/>
      <c r="G3" s="241"/>
      <c r="H3" s="241"/>
      <c r="I3" s="241"/>
      <c r="J3" s="241"/>
      <c r="K3" s="241"/>
    </row>
    <row r="4" spans="2:12" ht="22.15" customHeight="1">
      <c r="B4" s="241" t="s">
        <v>281</v>
      </c>
      <c r="C4" s="241"/>
      <c r="D4" s="241"/>
      <c r="E4" s="241"/>
      <c r="F4" s="241"/>
      <c r="G4" s="241"/>
      <c r="H4" s="241"/>
      <c r="I4" s="241"/>
      <c r="J4" s="241"/>
      <c r="K4" s="241"/>
    </row>
    <row r="5" spans="2:12" ht="20.25">
      <c r="B5" s="366" t="s">
        <v>230</v>
      </c>
      <c r="C5" s="367"/>
      <c r="D5" s="434" t="s">
        <v>62</v>
      </c>
      <c r="E5" s="303"/>
      <c r="F5" s="303"/>
      <c r="G5" s="303"/>
      <c r="H5" s="303"/>
      <c r="I5" s="304"/>
      <c r="J5" s="366" t="s">
        <v>229</v>
      </c>
      <c r="K5" s="367"/>
      <c r="L5" s="146"/>
    </row>
    <row r="6" spans="2:12" ht="20.25">
      <c r="B6" s="368"/>
      <c r="C6" s="369"/>
      <c r="D6" s="125" t="s">
        <v>65</v>
      </c>
      <c r="E6" s="126" t="s">
        <v>64</v>
      </c>
      <c r="F6" s="126" t="s">
        <v>97</v>
      </c>
      <c r="G6" s="125" t="s">
        <v>82</v>
      </c>
      <c r="H6" s="127" t="s">
        <v>63</v>
      </c>
      <c r="I6" s="126" t="s">
        <v>35</v>
      </c>
      <c r="J6" s="368"/>
      <c r="K6" s="369"/>
      <c r="L6" s="146"/>
    </row>
    <row r="7" spans="2:12" ht="40.5">
      <c r="B7" s="368"/>
      <c r="C7" s="369"/>
      <c r="D7" s="113" t="s">
        <v>68</v>
      </c>
      <c r="E7" s="113" t="s">
        <v>67</v>
      </c>
      <c r="F7" s="113" t="s">
        <v>175</v>
      </c>
      <c r="G7" s="115" t="s">
        <v>80</v>
      </c>
      <c r="H7" s="113" t="s">
        <v>66</v>
      </c>
      <c r="I7" s="113" t="s">
        <v>34</v>
      </c>
      <c r="J7" s="368"/>
      <c r="K7" s="369"/>
      <c r="L7" s="146"/>
    </row>
    <row r="8" spans="2:12" ht="24.95" customHeight="1">
      <c r="B8" s="354" t="s">
        <v>8</v>
      </c>
      <c r="C8" s="355"/>
      <c r="D8" s="172"/>
      <c r="E8" s="172"/>
      <c r="F8" s="172"/>
      <c r="G8" s="172"/>
      <c r="H8" s="172"/>
      <c r="I8" s="172"/>
      <c r="J8" s="356" t="s">
        <v>7</v>
      </c>
      <c r="K8" s="357" t="s">
        <v>7</v>
      </c>
    </row>
    <row r="9" spans="2:12" ht="24.95" customHeight="1">
      <c r="B9" s="442" t="s">
        <v>44</v>
      </c>
      <c r="C9" s="443"/>
      <c r="D9" s="11">
        <v>48160</v>
      </c>
      <c r="E9" s="11">
        <v>394878</v>
      </c>
      <c r="F9" s="11">
        <v>131672</v>
      </c>
      <c r="G9" s="11">
        <v>1638</v>
      </c>
      <c r="H9" s="11">
        <v>288360</v>
      </c>
      <c r="I9" s="11">
        <f>SUM(D9:H9)</f>
        <v>864708</v>
      </c>
      <c r="J9" s="444" t="s">
        <v>45</v>
      </c>
      <c r="K9" s="445"/>
    </row>
    <row r="10" spans="2:12" ht="24.95" customHeight="1">
      <c r="B10" s="446" t="s">
        <v>38</v>
      </c>
      <c r="C10" s="447"/>
      <c r="D10" s="11">
        <v>0</v>
      </c>
      <c r="E10" s="11">
        <v>682</v>
      </c>
      <c r="F10" s="11">
        <v>0</v>
      </c>
      <c r="G10" s="11">
        <v>0</v>
      </c>
      <c r="H10" s="11">
        <v>0</v>
      </c>
      <c r="I10" s="11">
        <f>SUM(D10:H10)</f>
        <v>682</v>
      </c>
      <c r="J10" s="444" t="s">
        <v>41</v>
      </c>
      <c r="K10" s="445"/>
    </row>
    <row r="11" spans="2:12" ht="24.95" customHeight="1">
      <c r="B11" s="362" t="s">
        <v>12</v>
      </c>
      <c r="C11" s="363"/>
      <c r="D11" s="168"/>
      <c r="E11" s="168"/>
      <c r="F11" s="168"/>
      <c r="G11" s="168"/>
      <c r="H11" s="168"/>
      <c r="I11" s="168"/>
      <c r="J11" s="364" t="s">
        <v>11</v>
      </c>
      <c r="K11" s="365" t="s">
        <v>11</v>
      </c>
    </row>
    <row r="12" spans="2:12" ht="24.95" customHeight="1">
      <c r="B12" s="440" t="s">
        <v>44</v>
      </c>
      <c r="C12" s="441" t="s">
        <v>44</v>
      </c>
      <c r="D12" s="10">
        <v>183876</v>
      </c>
      <c r="E12" s="10">
        <v>117110</v>
      </c>
      <c r="F12" s="10">
        <v>21090</v>
      </c>
      <c r="G12" s="10">
        <v>10150</v>
      </c>
      <c r="H12" s="10">
        <v>575976</v>
      </c>
      <c r="I12" s="10">
        <f>SUM(D12:H12)</f>
        <v>908202</v>
      </c>
      <c r="J12" s="440" t="s">
        <v>45</v>
      </c>
      <c r="K12" s="441"/>
    </row>
    <row r="13" spans="2:12" ht="24.95" customHeight="1">
      <c r="B13" s="440" t="s">
        <v>38</v>
      </c>
      <c r="C13" s="441" t="s">
        <v>38</v>
      </c>
      <c r="D13" s="10">
        <v>0</v>
      </c>
      <c r="E13" s="10">
        <v>717</v>
      </c>
      <c r="F13" s="10">
        <v>0</v>
      </c>
      <c r="G13" s="10">
        <v>0</v>
      </c>
      <c r="H13" s="10">
        <v>309</v>
      </c>
      <c r="I13" s="10">
        <f>SUM(D13:H13)</f>
        <v>1026</v>
      </c>
      <c r="J13" s="440" t="s">
        <v>41</v>
      </c>
      <c r="K13" s="441"/>
    </row>
    <row r="14" spans="2:12" ht="24.95" customHeight="1">
      <c r="B14" s="354" t="s">
        <v>14</v>
      </c>
      <c r="C14" s="355"/>
      <c r="D14" s="172"/>
      <c r="E14" s="172"/>
      <c r="F14" s="172"/>
      <c r="G14" s="172"/>
      <c r="H14" s="172"/>
      <c r="I14" s="172"/>
      <c r="J14" s="356" t="s">
        <v>13</v>
      </c>
      <c r="K14" s="357" t="s">
        <v>13</v>
      </c>
    </row>
    <row r="15" spans="2:12" ht="24.95" customHeight="1">
      <c r="B15" s="442" t="s">
        <v>44</v>
      </c>
      <c r="C15" s="443" t="s">
        <v>44</v>
      </c>
      <c r="D15" s="11">
        <v>60840</v>
      </c>
      <c r="E15" s="11">
        <v>36880</v>
      </c>
      <c r="F15" s="11">
        <v>2604</v>
      </c>
      <c r="G15" s="11">
        <v>687</v>
      </c>
      <c r="H15" s="11">
        <v>151340</v>
      </c>
      <c r="I15" s="11">
        <f>SUM(D15:H15)</f>
        <v>252351</v>
      </c>
      <c r="J15" s="444" t="s">
        <v>45</v>
      </c>
      <c r="K15" s="445"/>
    </row>
    <row r="16" spans="2:12" ht="24.95" customHeight="1">
      <c r="B16" s="446" t="s">
        <v>38</v>
      </c>
      <c r="C16" s="447" t="s">
        <v>38</v>
      </c>
      <c r="D16" s="11">
        <v>0</v>
      </c>
      <c r="E16" s="11">
        <v>461</v>
      </c>
      <c r="F16" s="11">
        <v>0</v>
      </c>
      <c r="G16" s="11">
        <v>0</v>
      </c>
      <c r="H16" s="11">
        <v>235</v>
      </c>
      <c r="I16" s="11">
        <f>SUM(D16:H16)</f>
        <v>696</v>
      </c>
      <c r="J16" s="444" t="s">
        <v>41</v>
      </c>
      <c r="K16" s="445"/>
    </row>
    <row r="17" spans="2:11" ht="24.95" customHeight="1">
      <c r="B17" s="362" t="s">
        <v>16</v>
      </c>
      <c r="C17" s="363"/>
      <c r="D17" s="168"/>
      <c r="E17" s="168"/>
      <c r="F17" s="168"/>
      <c r="G17" s="168"/>
      <c r="H17" s="168"/>
      <c r="I17" s="168"/>
      <c r="J17" s="364" t="s">
        <v>15</v>
      </c>
      <c r="K17" s="365"/>
    </row>
    <row r="18" spans="2:11" ht="24.95" customHeight="1">
      <c r="B18" s="440" t="s">
        <v>44</v>
      </c>
      <c r="C18" s="441" t="s">
        <v>44</v>
      </c>
      <c r="D18" s="10">
        <v>25857</v>
      </c>
      <c r="E18" s="10">
        <v>97980</v>
      </c>
      <c r="F18" s="10">
        <v>31806</v>
      </c>
      <c r="G18" s="10">
        <v>19</v>
      </c>
      <c r="H18" s="10">
        <v>15100</v>
      </c>
      <c r="I18" s="10">
        <f>SUM(D18:H18)</f>
        <v>170762</v>
      </c>
      <c r="J18" s="440" t="s">
        <v>45</v>
      </c>
      <c r="K18" s="441"/>
    </row>
    <row r="19" spans="2:11" ht="24.95" customHeight="1">
      <c r="B19" s="440" t="s">
        <v>38</v>
      </c>
      <c r="C19" s="441" t="s">
        <v>38</v>
      </c>
      <c r="D19" s="10">
        <v>0</v>
      </c>
      <c r="E19" s="10">
        <v>0</v>
      </c>
      <c r="F19" s="10">
        <v>186</v>
      </c>
      <c r="G19" s="10">
        <v>0</v>
      </c>
      <c r="H19" s="10">
        <v>0</v>
      </c>
      <c r="I19" s="10">
        <f>SUM(D19:H19)</f>
        <v>186</v>
      </c>
      <c r="J19" s="440" t="s">
        <v>41</v>
      </c>
      <c r="K19" s="441"/>
    </row>
    <row r="20" spans="2:11" ht="24.95" customHeight="1">
      <c r="B20" s="354" t="s">
        <v>18</v>
      </c>
      <c r="C20" s="355"/>
      <c r="D20" s="172"/>
      <c r="E20" s="172"/>
      <c r="F20" s="172"/>
      <c r="G20" s="172"/>
      <c r="H20" s="172"/>
      <c r="I20" s="172"/>
      <c r="J20" s="356" t="s">
        <v>17</v>
      </c>
      <c r="K20" s="357"/>
    </row>
    <row r="21" spans="2:11" ht="24.95" customHeight="1">
      <c r="B21" s="442" t="s">
        <v>44</v>
      </c>
      <c r="C21" s="443" t="s">
        <v>44</v>
      </c>
      <c r="D21" s="11">
        <v>57770</v>
      </c>
      <c r="E21" s="11">
        <v>175969</v>
      </c>
      <c r="F21" s="11">
        <v>30628</v>
      </c>
      <c r="G21" s="11">
        <v>10582</v>
      </c>
      <c r="H21" s="11">
        <v>252168</v>
      </c>
      <c r="I21" s="11">
        <f>SUM(D21:H21)</f>
        <v>527117</v>
      </c>
      <c r="J21" s="444" t="s">
        <v>45</v>
      </c>
      <c r="K21" s="445"/>
    </row>
    <row r="22" spans="2:11" ht="24.95" customHeight="1">
      <c r="B22" s="446" t="s">
        <v>38</v>
      </c>
      <c r="C22" s="447" t="s">
        <v>38</v>
      </c>
      <c r="D22" s="11">
        <v>0</v>
      </c>
      <c r="E22" s="11">
        <v>149</v>
      </c>
      <c r="F22" s="11">
        <v>0</v>
      </c>
      <c r="G22" s="11">
        <v>0</v>
      </c>
      <c r="H22" s="11">
        <v>948</v>
      </c>
      <c r="I22" s="11">
        <f>SUM(D22:H22)</f>
        <v>1097</v>
      </c>
      <c r="J22" s="444" t="s">
        <v>41</v>
      </c>
      <c r="K22" s="445"/>
    </row>
    <row r="23" spans="2:11" ht="24.95" customHeight="1">
      <c r="B23" s="362" t="s">
        <v>20</v>
      </c>
      <c r="C23" s="363"/>
      <c r="D23" s="168"/>
      <c r="E23" s="168"/>
      <c r="F23" s="168"/>
      <c r="G23" s="168"/>
      <c r="H23" s="168"/>
      <c r="I23" s="168"/>
      <c r="J23" s="364" t="s">
        <v>19</v>
      </c>
      <c r="K23" s="365"/>
    </row>
    <row r="24" spans="2:11" ht="24.95" customHeight="1">
      <c r="B24" s="440" t="s">
        <v>44</v>
      </c>
      <c r="C24" s="441" t="s">
        <v>44</v>
      </c>
      <c r="D24" s="10">
        <v>57312</v>
      </c>
      <c r="E24" s="10">
        <v>112133</v>
      </c>
      <c r="F24" s="10">
        <v>32512</v>
      </c>
      <c r="G24" s="10">
        <v>1140</v>
      </c>
      <c r="H24" s="10">
        <v>111972</v>
      </c>
      <c r="I24" s="10">
        <f>SUM(D24:H24)</f>
        <v>315069</v>
      </c>
      <c r="J24" s="440" t="s">
        <v>45</v>
      </c>
      <c r="K24" s="441"/>
    </row>
    <row r="25" spans="2:11" ht="24.95" customHeight="1">
      <c r="B25" s="440" t="s">
        <v>38</v>
      </c>
      <c r="C25" s="441" t="s">
        <v>38</v>
      </c>
      <c r="D25" s="10">
        <v>0</v>
      </c>
      <c r="E25" s="10">
        <v>193</v>
      </c>
      <c r="F25" s="10">
        <v>0</v>
      </c>
      <c r="G25" s="10">
        <v>0</v>
      </c>
      <c r="H25" s="10">
        <v>0</v>
      </c>
      <c r="I25" s="10">
        <f>SUM(D25:H25)</f>
        <v>193</v>
      </c>
      <c r="J25" s="440" t="s">
        <v>41</v>
      </c>
      <c r="K25" s="441"/>
    </row>
    <row r="26" spans="2:11" ht="24.95" customHeight="1">
      <c r="B26" s="354" t="s">
        <v>22</v>
      </c>
      <c r="C26" s="355"/>
      <c r="D26" s="172"/>
      <c r="E26" s="172"/>
      <c r="F26" s="172"/>
      <c r="G26" s="172"/>
      <c r="H26" s="172"/>
      <c r="I26" s="172"/>
      <c r="J26" s="356" t="s">
        <v>21</v>
      </c>
      <c r="K26" s="357"/>
    </row>
    <row r="27" spans="2:11" ht="24.95" customHeight="1">
      <c r="B27" s="442" t="s">
        <v>44</v>
      </c>
      <c r="C27" s="443" t="s">
        <v>44</v>
      </c>
      <c r="D27" s="11">
        <v>38055</v>
      </c>
      <c r="E27" s="11">
        <v>8379</v>
      </c>
      <c r="F27" s="11">
        <v>1222</v>
      </c>
      <c r="G27" s="11">
        <v>282</v>
      </c>
      <c r="H27" s="11">
        <v>78174</v>
      </c>
      <c r="I27" s="11">
        <f>SUM(D27:H27)</f>
        <v>126112</v>
      </c>
      <c r="J27" s="444" t="s">
        <v>45</v>
      </c>
      <c r="K27" s="445"/>
    </row>
    <row r="28" spans="2:11" ht="22.15" customHeight="1"/>
    <row r="29" spans="2:11" ht="22.15" customHeight="1"/>
    <row r="30" spans="2:11" ht="22.15" customHeight="1"/>
    <row r="31" spans="2:11" ht="22.15" customHeight="1">
      <c r="B31" s="15" t="s">
        <v>231</v>
      </c>
      <c r="K31" s="14" t="s">
        <v>357</v>
      </c>
    </row>
    <row r="32" spans="2:11" ht="39" customHeight="1">
      <c r="B32" s="241" t="s">
        <v>280</v>
      </c>
      <c r="C32" s="241"/>
      <c r="D32" s="241"/>
      <c r="E32" s="241"/>
      <c r="F32" s="241"/>
      <c r="G32" s="241"/>
      <c r="H32" s="241"/>
      <c r="I32" s="241"/>
      <c r="J32" s="241"/>
      <c r="K32" s="241"/>
    </row>
    <row r="33" spans="2:11" ht="34.5" customHeight="1">
      <c r="B33" s="241" t="s">
        <v>281</v>
      </c>
      <c r="C33" s="241"/>
      <c r="D33" s="241"/>
      <c r="E33" s="241"/>
      <c r="F33" s="241"/>
      <c r="G33" s="241"/>
      <c r="H33" s="241"/>
      <c r="I33" s="241"/>
      <c r="J33" s="241"/>
      <c r="K33" s="241"/>
    </row>
    <row r="34" spans="2:11" ht="16.5" hidden="1" customHeight="1"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2:11" ht="47.25" customHeight="1">
      <c r="B35" s="366" t="s">
        <v>230</v>
      </c>
      <c r="C35" s="367"/>
      <c r="D35" s="434" t="s">
        <v>62</v>
      </c>
      <c r="E35" s="303"/>
      <c r="F35" s="303"/>
      <c r="G35" s="303"/>
      <c r="H35" s="303"/>
      <c r="I35" s="304"/>
      <c r="J35" s="366" t="s">
        <v>229</v>
      </c>
      <c r="K35" s="367"/>
    </row>
    <row r="36" spans="2:11" ht="47.25" customHeight="1">
      <c r="B36" s="368"/>
      <c r="C36" s="369"/>
      <c r="D36" s="125" t="s">
        <v>65</v>
      </c>
      <c r="E36" s="126" t="s">
        <v>64</v>
      </c>
      <c r="F36" s="126" t="s">
        <v>97</v>
      </c>
      <c r="G36" s="125" t="s">
        <v>408</v>
      </c>
      <c r="H36" s="127" t="s">
        <v>63</v>
      </c>
      <c r="I36" s="126" t="s">
        <v>35</v>
      </c>
      <c r="J36" s="368"/>
      <c r="K36" s="369"/>
    </row>
    <row r="37" spans="2:11" ht="47.25" customHeight="1">
      <c r="B37" s="368"/>
      <c r="C37" s="369"/>
      <c r="D37" s="113" t="s">
        <v>68</v>
      </c>
      <c r="E37" s="113" t="s">
        <v>67</v>
      </c>
      <c r="F37" s="113" t="s">
        <v>175</v>
      </c>
      <c r="G37" s="115" t="s">
        <v>80</v>
      </c>
      <c r="H37" s="113" t="s">
        <v>66</v>
      </c>
      <c r="I37" s="113" t="s">
        <v>34</v>
      </c>
      <c r="J37" s="368"/>
      <c r="K37" s="369"/>
    </row>
    <row r="38" spans="2:11" ht="24.95" customHeight="1">
      <c r="B38" s="354" t="s">
        <v>24</v>
      </c>
      <c r="C38" s="355"/>
      <c r="D38" s="172"/>
      <c r="E38" s="172"/>
      <c r="F38" s="172"/>
      <c r="G38" s="172"/>
      <c r="H38" s="172"/>
      <c r="I38" s="172"/>
      <c r="J38" s="356" t="s">
        <v>23</v>
      </c>
      <c r="K38" s="357"/>
    </row>
    <row r="39" spans="2:11" ht="24.95" customHeight="1">
      <c r="B39" s="442" t="s">
        <v>44</v>
      </c>
      <c r="C39" s="443" t="s">
        <v>44</v>
      </c>
      <c r="D39" s="11">
        <v>31825</v>
      </c>
      <c r="E39" s="11">
        <v>34602</v>
      </c>
      <c r="F39" s="11">
        <v>3564</v>
      </c>
      <c r="G39" s="11">
        <v>78</v>
      </c>
      <c r="H39" s="11">
        <v>14241</v>
      </c>
      <c r="I39" s="11">
        <f>SUM(D39:H39)</f>
        <v>84310</v>
      </c>
      <c r="J39" s="444" t="s">
        <v>45</v>
      </c>
      <c r="K39" s="445"/>
    </row>
    <row r="40" spans="2:11" ht="24.95" customHeight="1">
      <c r="B40" s="446" t="s">
        <v>38</v>
      </c>
      <c r="C40" s="447" t="s">
        <v>38</v>
      </c>
      <c r="D40" s="11">
        <v>0</v>
      </c>
      <c r="E40" s="11">
        <v>73</v>
      </c>
      <c r="F40" s="11">
        <v>0</v>
      </c>
      <c r="G40" s="11">
        <v>0</v>
      </c>
      <c r="H40" s="11">
        <v>0</v>
      </c>
      <c r="I40" s="11">
        <f>SUM(D40:H40)</f>
        <v>73</v>
      </c>
      <c r="J40" s="444" t="s">
        <v>41</v>
      </c>
      <c r="K40" s="445"/>
    </row>
    <row r="41" spans="2:11" ht="24.95" customHeight="1">
      <c r="B41" s="362" t="s">
        <v>26</v>
      </c>
      <c r="C41" s="363"/>
      <c r="D41" s="168"/>
      <c r="E41" s="168"/>
      <c r="F41" s="168"/>
      <c r="G41" s="168"/>
      <c r="H41" s="168"/>
      <c r="I41" s="168"/>
      <c r="J41" s="364" t="s">
        <v>25</v>
      </c>
      <c r="K41" s="365"/>
    </row>
    <row r="42" spans="2:11" ht="24.95" customHeight="1">
      <c r="B42" s="440" t="s">
        <v>44</v>
      </c>
      <c r="C42" s="441" t="s">
        <v>44</v>
      </c>
      <c r="D42" s="10">
        <v>6552</v>
      </c>
      <c r="E42" s="10">
        <v>16350</v>
      </c>
      <c r="F42" s="10">
        <v>4698</v>
      </c>
      <c r="G42" s="10">
        <v>1939</v>
      </c>
      <c r="H42" s="10">
        <v>10842</v>
      </c>
      <c r="I42" s="10">
        <f>SUM(D42:H42)</f>
        <v>40381</v>
      </c>
      <c r="J42" s="440" t="s">
        <v>45</v>
      </c>
      <c r="K42" s="441"/>
    </row>
    <row r="43" spans="2:11" ht="24.95" customHeight="1">
      <c r="B43" s="440" t="s">
        <v>38</v>
      </c>
      <c r="C43" s="441" t="s">
        <v>38</v>
      </c>
      <c r="D43" s="10">
        <v>0</v>
      </c>
      <c r="E43" s="10">
        <v>150</v>
      </c>
      <c r="F43" s="10">
        <v>0</v>
      </c>
      <c r="G43" s="10">
        <v>0</v>
      </c>
      <c r="H43" s="10">
        <v>0</v>
      </c>
      <c r="I43" s="10">
        <f>SUM(D43:H43)</f>
        <v>150</v>
      </c>
      <c r="J43" s="440" t="s">
        <v>41</v>
      </c>
      <c r="K43" s="441"/>
    </row>
    <row r="44" spans="2:11" ht="24.95" customHeight="1">
      <c r="B44" s="354" t="s">
        <v>28</v>
      </c>
      <c r="C44" s="355"/>
      <c r="D44" s="172"/>
      <c r="E44" s="172"/>
      <c r="F44" s="172"/>
      <c r="G44" s="172"/>
      <c r="H44" s="172"/>
      <c r="I44" s="172"/>
      <c r="J44" s="356" t="s">
        <v>27</v>
      </c>
      <c r="K44" s="357"/>
    </row>
    <row r="45" spans="2:11" ht="24.95" customHeight="1">
      <c r="B45" s="442" t="s">
        <v>44</v>
      </c>
      <c r="C45" s="443" t="s">
        <v>44</v>
      </c>
      <c r="D45" s="11">
        <v>103649</v>
      </c>
      <c r="E45" s="11">
        <v>33864</v>
      </c>
      <c r="F45" s="11">
        <v>11970</v>
      </c>
      <c r="G45" s="11">
        <v>378</v>
      </c>
      <c r="H45" s="11">
        <v>32560</v>
      </c>
      <c r="I45" s="11">
        <f>SUM(D45:H45)</f>
        <v>182421</v>
      </c>
      <c r="J45" s="444" t="s">
        <v>45</v>
      </c>
      <c r="K45" s="445"/>
    </row>
    <row r="46" spans="2:11" ht="24.95" customHeight="1">
      <c r="B46" s="362" t="s">
        <v>30</v>
      </c>
      <c r="C46" s="363"/>
      <c r="D46" s="168"/>
      <c r="E46" s="168"/>
      <c r="F46" s="168"/>
      <c r="G46" s="168"/>
      <c r="H46" s="168"/>
      <c r="I46" s="168"/>
      <c r="J46" s="364" t="s">
        <v>29</v>
      </c>
      <c r="K46" s="365"/>
    </row>
    <row r="47" spans="2:11" ht="24.95" customHeight="1">
      <c r="B47" s="440" t="s">
        <v>44</v>
      </c>
      <c r="C47" s="441" t="s">
        <v>44</v>
      </c>
      <c r="D47" s="10">
        <v>22411</v>
      </c>
      <c r="E47" s="10">
        <v>18018</v>
      </c>
      <c r="F47" s="10">
        <v>4100</v>
      </c>
      <c r="G47" s="10">
        <v>5</v>
      </c>
      <c r="H47" s="10">
        <v>28032</v>
      </c>
      <c r="I47" s="10">
        <f>SUM(D47:H47)</f>
        <v>72566</v>
      </c>
      <c r="J47" s="440" t="s">
        <v>45</v>
      </c>
      <c r="K47" s="441"/>
    </row>
    <row r="48" spans="2:11" ht="24.95" customHeight="1">
      <c r="B48" s="354" t="s">
        <v>31</v>
      </c>
      <c r="C48" s="355"/>
      <c r="D48" s="172"/>
      <c r="E48" s="172"/>
      <c r="F48" s="172"/>
      <c r="G48" s="172"/>
      <c r="H48" s="172"/>
      <c r="I48" s="172"/>
      <c r="J48" s="356" t="s">
        <v>6</v>
      </c>
      <c r="K48" s="357"/>
    </row>
    <row r="49" spans="2:11" ht="24.95" customHeight="1">
      <c r="B49" s="442" t="s">
        <v>44</v>
      </c>
      <c r="C49" s="443" t="s">
        <v>44</v>
      </c>
      <c r="D49" s="11">
        <v>14056</v>
      </c>
      <c r="E49" s="11">
        <v>24089</v>
      </c>
      <c r="F49" s="11">
        <v>5248</v>
      </c>
      <c r="G49" s="11">
        <v>67</v>
      </c>
      <c r="H49" s="11">
        <v>29232</v>
      </c>
      <c r="I49" s="11">
        <f>SUM(D49:H49)</f>
        <v>72692</v>
      </c>
      <c r="J49" s="444" t="s">
        <v>45</v>
      </c>
      <c r="K49" s="445"/>
    </row>
    <row r="50" spans="2:11" ht="24.95" customHeight="1">
      <c r="B50" s="362" t="s">
        <v>33</v>
      </c>
      <c r="C50" s="363"/>
      <c r="D50" s="168"/>
      <c r="E50" s="168"/>
      <c r="F50" s="168"/>
      <c r="G50" s="168"/>
      <c r="H50" s="168"/>
      <c r="I50" s="168"/>
      <c r="J50" s="364" t="s">
        <v>32</v>
      </c>
      <c r="K50" s="365"/>
    </row>
    <row r="51" spans="2:11" ht="24.95" customHeight="1">
      <c r="B51" s="440" t="s">
        <v>44</v>
      </c>
      <c r="C51" s="441" t="s">
        <v>44</v>
      </c>
      <c r="D51" s="10">
        <v>14628</v>
      </c>
      <c r="E51" s="10">
        <v>22560</v>
      </c>
      <c r="F51" s="10">
        <v>2788</v>
      </c>
      <c r="G51" s="10">
        <v>238</v>
      </c>
      <c r="H51" s="10">
        <v>20919</v>
      </c>
      <c r="I51" s="10">
        <f>SUM(D51:H51)</f>
        <v>61133</v>
      </c>
      <c r="J51" s="440" t="s">
        <v>45</v>
      </c>
      <c r="K51" s="441"/>
    </row>
    <row r="52" spans="2:11" ht="24.95" customHeight="1">
      <c r="B52" s="350" t="s">
        <v>35</v>
      </c>
      <c r="C52" s="351"/>
      <c r="D52" s="200"/>
      <c r="E52" s="200"/>
      <c r="F52" s="200"/>
      <c r="G52" s="200"/>
      <c r="H52" s="200"/>
      <c r="I52" s="200"/>
      <c r="J52" s="352" t="s">
        <v>34</v>
      </c>
      <c r="K52" s="353"/>
    </row>
    <row r="53" spans="2:11" ht="24.95" customHeight="1">
      <c r="B53" s="342" t="s">
        <v>44</v>
      </c>
      <c r="C53" s="343" t="s">
        <v>44</v>
      </c>
      <c r="D53" s="12">
        <f>D9+D12+D15+D18+D21+D24+D39+D42+D45+D47+D49+D51+D27</f>
        <v>664991</v>
      </c>
      <c r="E53" s="12">
        <f>E9+E12+E15+E18+E21+E24+E27+E39+E42+E45+E47+E49+E51</f>
        <v>1092812</v>
      </c>
      <c r="F53" s="12">
        <f>F9+F12+F15+F18+F21+F24+F27+F39+F42+F45+F47+F49+F51</f>
        <v>283902</v>
      </c>
      <c r="G53" s="12">
        <f>G9+G12+G15+G18+G21+G24+G27+G39+G42+G45+G47+G49+G51</f>
        <v>27203</v>
      </c>
      <c r="H53" s="12">
        <f>H9+H12+H15+H18+H21+H24+H27+H39+H42+H45+H47+H49+H51</f>
        <v>1608916</v>
      </c>
      <c r="I53" s="12">
        <f>SUM(D53:H53)</f>
        <v>3677824</v>
      </c>
      <c r="J53" s="344" t="s">
        <v>45</v>
      </c>
      <c r="K53" s="345"/>
    </row>
    <row r="54" spans="2:11" ht="24.95" customHeight="1">
      <c r="B54" s="342" t="s">
        <v>38</v>
      </c>
      <c r="C54" s="343" t="s">
        <v>38</v>
      </c>
      <c r="D54" s="12">
        <v>0</v>
      </c>
      <c r="E54" s="12">
        <f>SUM(E10+E16+E13+E22+E25+E40+E43)</f>
        <v>2425</v>
      </c>
      <c r="F54" s="12">
        <f>SUM(F19)</f>
        <v>186</v>
      </c>
      <c r="G54" s="12">
        <v>0</v>
      </c>
      <c r="H54" s="12">
        <f>SUM(H10+H13+H16+H22)</f>
        <v>1492</v>
      </c>
      <c r="I54" s="12">
        <f>SUM(D54:H54)</f>
        <v>4103</v>
      </c>
      <c r="J54" s="344" t="s">
        <v>41</v>
      </c>
      <c r="K54" s="345"/>
    </row>
    <row r="55" spans="2:11" ht="18">
      <c r="B55" s="439" t="s">
        <v>335</v>
      </c>
      <c r="C55" s="439"/>
      <c r="D55" s="439"/>
      <c r="E55" s="439"/>
      <c r="F55" s="439"/>
      <c r="G55" s="439"/>
      <c r="H55" s="439"/>
      <c r="I55" s="267" t="s">
        <v>333</v>
      </c>
      <c r="J55" s="267"/>
      <c r="K55" s="267"/>
    </row>
  </sheetData>
  <mergeCells count="86">
    <mergeCell ref="B3:K3"/>
    <mergeCell ref="B4:K4"/>
    <mergeCell ref="B5:C7"/>
    <mergeCell ref="D5:I5"/>
    <mergeCell ref="J5:K7"/>
    <mergeCell ref="B8:C8"/>
    <mergeCell ref="J8:K8"/>
    <mergeCell ref="J9:K9"/>
    <mergeCell ref="J10:K10"/>
    <mergeCell ref="B11:C11"/>
    <mergeCell ref="J11:K11"/>
    <mergeCell ref="B12:C12"/>
    <mergeCell ref="J12:K12"/>
    <mergeCell ref="B9:C9"/>
    <mergeCell ref="B10:C10"/>
    <mergeCell ref="B13:C13"/>
    <mergeCell ref="J13:K13"/>
    <mergeCell ref="B14:C14"/>
    <mergeCell ref="J14:K14"/>
    <mergeCell ref="B15:C15"/>
    <mergeCell ref="J15:K15"/>
    <mergeCell ref="B16:C16"/>
    <mergeCell ref="J16:K16"/>
    <mergeCell ref="B17:C17"/>
    <mergeCell ref="J17:K17"/>
    <mergeCell ref="B18:C18"/>
    <mergeCell ref="J18:K18"/>
    <mergeCell ref="B19:C19"/>
    <mergeCell ref="J19:K19"/>
    <mergeCell ref="B20:C20"/>
    <mergeCell ref="J20:K20"/>
    <mergeCell ref="B21:C21"/>
    <mergeCell ref="J21:K21"/>
    <mergeCell ref="B22:C22"/>
    <mergeCell ref="J22:K22"/>
    <mergeCell ref="B23:C23"/>
    <mergeCell ref="J23:K23"/>
    <mergeCell ref="B24:C24"/>
    <mergeCell ref="J24:K24"/>
    <mergeCell ref="B25:C25"/>
    <mergeCell ref="J25:K25"/>
    <mergeCell ref="B26:C26"/>
    <mergeCell ref="J26:K26"/>
    <mergeCell ref="B27:C27"/>
    <mergeCell ref="J27:K27"/>
    <mergeCell ref="B32:K32"/>
    <mergeCell ref="B33:K33"/>
    <mergeCell ref="B35:C37"/>
    <mergeCell ref="D35:I35"/>
    <mergeCell ref="J35:K37"/>
    <mergeCell ref="B38:C38"/>
    <mergeCell ref="J38:K38"/>
    <mergeCell ref="B39:C39"/>
    <mergeCell ref="J39:K39"/>
    <mergeCell ref="B40:C40"/>
    <mergeCell ref="J40:K40"/>
    <mergeCell ref="B41:C41"/>
    <mergeCell ref="J41:K41"/>
    <mergeCell ref="B42:C42"/>
    <mergeCell ref="J42:K42"/>
    <mergeCell ref="B43:C43"/>
    <mergeCell ref="J43:K43"/>
    <mergeCell ref="B44:C44"/>
    <mergeCell ref="J44:K44"/>
    <mergeCell ref="B45:C45"/>
    <mergeCell ref="J45:K45"/>
    <mergeCell ref="B46:C46"/>
    <mergeCell ref="J46:K46"/>
    <mergeCell ref="B47:C47"/>
    <mergeCell ref="J47:K47"/>
    <mergeCell ref="B48:C48"/>
    <mergeCell ref="J48:K48"/>
    <mergeCell ref="B49:C49"/>
    <mergeCell ref="J49:K49"/>
    <mergeCell ref="B50:C50"/>
    <mergeCell ref="J50:K50"/>
    <mergeCell ref="B54:C54"/>
    <mergeCell ref="J54:K54"/>
    <mergeCell ref="B55:H55"/>
    <mergeCell ref="I55:K55"/>
    <mergeCell ref="B51:C51"/>
    <mergeCell ref="J51:K51"/>
    <mergeCell ref="B52:C52"/>
    <mergeCell ref="J52:K52"/>
    <mergeCell ref="B53:C53"/>
    <mergeCell ref="J53:K53"/>
  </mergeCells>
  <pageMargins left="0.7" right="0.7" top="0.75" bottom="0.75" header="0.3" footer="0.3"/>
  <pageSetup paperSize="9" scale="35" orientation="portrait" r:id="rId1"/>
  <rowBreaks count="1" manualBreakCount="1">
    <brk id="29" max="11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40">
    <tabColor theme="8" tint="0.79998168889431442"/>
    <pageSetUpPr fitToPage="1"/>
  </sheetPr>
  <dimension ref="A2:L71"/>
  <sheetViews>
    <sheetView showGridLines="0" rightToLeft="1" view="pageBreakPreview" topLeftCell="A64" zoomScale="70" zoomScaleNormal="100" zoomScaleSheetLayoutView="70" workbookViewId="0">
      <selection activeCell="I75" sqref="I75"/>
    </sheetView>
  </sheetViews>
  <sheetFormatPr defaultRowHeight="12.75"/>
  <cols>
    <col min="1" max="1" width="5.28515625" customWidth="1"/>
    <col min="2" max="3" width="13.28515625" customWidth="1"/>
    <col min="4" max="9" width="25.7109375" customWidth="1"/>
    <col min="10" max="10" width="13.28515625" customWidth="1"/>
    <col min="11" max="11" width="18.5703125" customWidth="1"/>
    <col min="12" max="12" width="3.28515625" customWidth="1"/>
  </cols>
  <sheetData>
    <row r="2" spans="1:11" ht="19.5">
      <c r="B2" s="15" t="s">
        <v>358</v>
      </c>
      <c r="K2" s="29" t="s">
        <v>359</v>
      </c>
    </row>
    <row r="3" spans="1:11" ht="25.15" customHeight="1">
      <c r="B3" s="241" t="s">
        <v>283</v>
      </c>
      <c r="C3" s="241"/>
      <c r="D3" s="241"/>
      <c r="E3" s="241"/>
      <c r="F3" s="241"/>
      <c r="G3" s="241"/>
      <c r="H3" s="241"/>
      <c r="I3" s="241"/>
      <c r="J3" s="241"/>
      <c r="K3" s="241"/>
    </row>
    <row r="4" spans="1:11" ht="25.15" customHeight="1">
      <c r="B4" s="241" t="s">
        <v>282</v>
      </c>
      <c r="C4" s="241"/>
      <c r="D4" s="241"/>
      <c r="E4" s="241"/>
      <c r="F4" s="241"/>
      <c r="G4" s="241"/>
      <c r="H4" s="241"/>
      <c r="I4" s="241"/>
      <c r="J4" s="241"/>
      <c r="K4" s="241"/>
    </row>
    <row r="5" spans="1:11" ht="20.25">
      <c r="B5" s="366" t="s">
        <v>138</v>
      </c>
      <c r="C5" s="367"/>
      <c r="D5" s="245" t="s">
        <v>62</v>
      </c>
      <c r="E5" s="246"/>
      <c r="F5" s="246"/>
      <c r="G5" s="246"/>
      <c r="H5" s="246"/>
      <c r="I5" s="247"/>
      <c r="J5" s="366" t="s">
        <v>137</v>
      </c>
      <c r="K5" s="367"/>
    </row>
    <row r="6" spans="1:11" ht="20.25">
      <c r="B6" s="368"/>
      <c r="C6" s="369"/>
      <c r="D6" s="125" t="s">
        <v>65</v>
      </c>
      <c r="E6" s="126" t="s">
        <v>64</v>
      </c>
      <c r="F6" s="126" t="s">
        <v>97</v>
      </c>
      <c r="G6" s="125" t="s">
        <v>82</v>
      </c>
      <c r="H6" s="127" t="s">
        <v>63</v>
      </c>
      <c r="I6" s="126" t="s">
        <v>35</v>
      </c>
      <c r="J6" s="368"/>
      <c r="K6" s="369"/>
    </row>
    <row r="7" spans="1:11" ht="40.5">
      <c r="B7" s="368"/>
      <c r="C7" s="369"/>
      <c r="D7" s="113" t="s">
        <v>68</v>
      </c>
      <c r="E7" s="113" t="s">
        <v>67</v>
      </c>
      <c r="F7" s="113" t="s">
        <v>175</v>
      </c>
      <c r="G7" s="115" t="s">
        <v>80</v>
      </c>
      <c r="H7" s="113" t="s">
        <v>66</v>
      </c>
      <c r="I7" s="113" t="s">
        <v>34</v>
      </c>
      <c r="J7" s="368"/>
      <c r="K7" s="369"/>
    </row>
    <row r="8" spans="1:11" ht="24.95" customHeight="1">
      <c r="A8" s="89"/>
      <c r="B8" s="354" t="s">
        <v>8</v>
      </c>
      <c r="C8" s="355"/>
      <c r="D8" s="172"/>
      <c r="E8" s="172"/>
      <c r="F8" s="172"/>
      <c r="G8" s="172"/>
      <c r="H8" s="172"/>
      <c r="I8" s="172"/>
      <c r="J8" s="356" t="s">
        <v>7</v>
      </c>
      <c r="K8" s="357"/>
    </row>
    <row r="9" spans="1:11" ht="24.95" customHeight="1">
      <c r="A9" s="89"/>
      <c r="B9" s="444" t="s">
        <v>40</v>
      </c>
      <c r="C9" s="445"/>
      <c r="D9" s="11">
        <v>19040</v>
      </c>
      <c r="E9" s="11">
        <v>267685</v>
      </c>
      <c r="F9" s="11">
        <v>99408</v>
      </c>
      <c r="G9" s="11">
        <v>1274</v>
      </c>
      <c r="H9" s="11">
        <v>246240</v>
      </c>
      <c r="I9" s="11">
        <f>SUM(D9:H9)</f>
        <v>633647</v>
      </c>
      <c r="J9" s="444" t="s">
        <v>43</v>
      </c>
      <c r="K9" s="445"/>
    </row>
    <row r="10" spans="1:11" ht="24.95" customHeight="1">
      <c r="A10" s="89"/>
      <c r="B10" s="444" t="s">
        <v>38</v>
      </c>
      <c r="C10" s="445"/>
      <c r="D10" s="11">
        <v>0</v>
      </c>
      <c r="E10" s="11">
        <v>8184</v>
      </c>
      <c r="F10" s="11">
        <v>0</v>
      </c>
      <c r="G10" s="11">
        <v>0</v>
      </c>
      <c r="H10" s="11">
        <v>810</v>
      </c>
      <c r="I10" s="11">
        <f>SUM(D10:H10)</f>
        <v>8994</v>
      </c>
      <c r="J10" s="444" t="s">
        <v>41</v>
      </c>
      <c r="K10" s="445"/>
    </row>
    <row r="11" spans="1:11" ht="24.95" customHeight="1">
      <c r="A11" s="89"/>
      <c r="B11" s="444" t="s">
        <v>39</v>
      </c>
      <c r="C11" s="445"/>
      <c r="D11" s="11">
        <v>29120</v>
      </c>
      <c r="E11" s="11">
        <v>119691</v>
      </c>
      <c r="F11" s="11">
        <v>32264</v>
      </c>
      <c r="G11" s="11">
        <v>364</v>
      </c>
      <c r="H11" s="11">
        <v>41310</v>
      </c>
      <c r="I11" s="11">
        <f>SUM(D11:H11)</f>
        <v>222749</v>
      </c>
      <c r="J11" s="444" t="s">
        <v>42</v>
      </c>
      <c r="K11" s="445"/>
    </row>
    <row r="12" spans="1:11" ht="24.95" customHeight="1">
      <c r="A12" s="89"/>
      <c r="B12" s="362" t="s">
        <v>12</v>
      </c>
      <c r="C12" s="363"/>
      <c r="D12" s="168"/>
      <c r="E12" s="168"/>
      <c r="F12" s="168"/>
      <c r="G12" s="168"/>
      <c r="H12" s="168"/>
      <c r="I12" s="168"/>
      <c r="J12" s="364" t="s">
        <v>11</v>
      </c>
      <c r="K12" s="365"/>
    </row>
    <row r="13" spans="1:11" ht="24.95" customHeight="1">
      <c r="A13" s="89"/>
      <c r="B13" s="452" t="s">
        <v>40</v>
      </c>
      <c r="C13" s="453"/>
      <c r="D13" s="10">
        <v>33264</v>
      </c>
      <c r="E13" s="10">
        <v>37045</v>
      </c>
      <c r="F13" s="10">
        <v>9435</v>
      </c>
      <c r="G13" s="10">
        <v>4060</v>
      </c>
      <c r="H13" s="10">
        <v>386868</v>
      </c>
      <c r="I13" s="10">
        <f>SUM(D13:H13)</f>
        <v>470672</v>
      </c>
      <c r="J13" s="440" t="s">
        <v>43</v>
      </c>
      <c r="K13" s="441"/>
    </row>
    <row r="14" spans="1:11" ht="24.95" customHeight="1">
      <c r="A14" s="89"/>
      <c r="B14" s="440" t="s">
        <v>38</v>
      </c>
      <c r="C14" s="441"/>
      <c r="D14" s="10">
        <v>1386</v>
      </c>
      <c r="E14" s="10">
        <v>14340</v>
      </c>
      <c r="F14" s="10">
        <v>185</v>
      </c>
      <c r="G14" s="10">
        <v>0</v>
      </c>
      <c r="H14" s="10">
        <v>20085</v>
      </c>
      <c r="I14" s="10">
        <f>SUM(D14:H14)</f>
        <v>35996</v>
      </c>
      <c r="J14" s="440" t="s">
        <v>41</v>
      </c>
      <c r="K14" s="441"/>
    </row>
    <row r="15" spans="1:11" ht="24.95" customHeight="1">
      <c r="A15" s="89"/>
      <c r="B15" s="450" t="s">
        <v>39</v>
      </c>
      <c r="C15" s="451"/>
      <c r="D15" s="10">
        <v>149226</v>
      </c>
      <c r="E15" s="10">
        <v>66442</v>
      </c>
      <c r="F15" s="10">
        <v>11470</v>
      </c>
      <c r="G15" s="10">
        <v>6090</v>
      </c>
      <c r="H15" s="10">
        <v>169332</v>
      </c>
      <c r="I15" s="10">
        <f>SUM(D15:H15)</f>
        <v>402560</v>
      </c>
      <c r="J15" s="440" t="s">
        <v>42</v>
      </c>
      <c r="K15" s="441"/>
    </row>
    <row r="16" spans="1:11" ht="24.95" customHeight="1">
      <c r="A16" s="89"/>
      <c r="B16" s="354" t="s">
        <v>14</v>
      </c>
      <c r="C16" s="355"/>
      <c r="D16" s="172"/>
      <c r="E16" s="172"/>
      <c r="F16" s="172"/>
      <c r="G16" s="172"/>
      <c r="H16" s="172"/>
      <c r="I16" s="172"/>
      <c r="J16" s="356" t="s">
        <v>13</v>
      </c>
      <c r="K16" s="357"/>
    </row>
    <row r="17" spans="1:11" ht="24.95" customHeight="1">
      <c r="A17" s="89"/>
      <c r="B17" s="444" t="s">
        <v>40</v>
      </c>
      <c r="C17" s="445"/>
      <c r="D17" s="11">
        <v>3549</v>
      </c>
      <c r="E17" s="11">
        <v>28121</v>
      </c>
      <c r="F17" s="11">
        <v>672</v>
      </c>
      <c r="G17" s="11">
        <v>458</v>
      </c>
      <c r="H17" s="11">
        <v>93530</v>
      </c>
      <c r="I17" s="11">
        <f>SUM(D17:H17)</f>
        <v>126330</v>
      </c>
      <c r="J17" s="444" t="s">
        <v>43</v>
      </c>
      <c r="K17" s="445"/>
    </row>
    <row r="18" spans="1:11" ht="24.95" customHeight="1">
      <c r="A18" s="89"/>
      <c r="B18" s="444" t="s">
        <v>38</v>
      </c>
      <c r="C18" s="445"/>
      <c r="D18" s="11">
        <v>0</v>
      </c>
      <c r="E18" s="11">
        <v>0</v>
      </c>
      <c r="F18" s="11">
        <v>0</v>
      </c>
      <c r="G18" s="11">
        <v>0</v>
      </c>
      <c r="H18" s="11">
        <v>235</v>
      </c>
      <c r="I18" s="11">
        <f>SUM(D18:H18)</f>
        <v>235</v>
      </c>
      <c r="J18" s="444" t="s">
        <v>41</v>
      </c>
      <c r="K18" s="445"/>
    </row>
    <row r="19" spans="1:11" ht="24.95" customHeight="1">
      <c r="A19" s="89"/>
      <c r="B19" s="444" t="s">
        <v>39</v>
      </c>
      <c r="C19" s="445"/>
      <c r="D19" s="11">
        <v>57291</v>
      </c>
      <c r="E19" s="11">
        <v>9220</v>
      </c>
      <c r="F19" s="11">
        <v>1932</v>
      </c>
      <c r="G19" s="11">
        <v>229</v>
      </c>
      <c r="H19" s="11">
        <v>57810</v>
      </c>
      <c r="I19" s="11">
        <f>SUM(D19:H19)</f>
        <v>126482</v>
      </c>
      <c r="J19" s="444" t="s">
        <v>42</v>
      </c>
      <c r="K19" s="445"/>
    </row>
    <row r="20" spans="1:11" ht="24.95" customHeight="1">
      <c r="A20" s="89"/>
      <c r="B20" s="362" t="s">
        <v>16</v>
      </c>
      <c r="C20" s="363"/>
      <c r="D20" s="168"/>
      <c r="E20" s="168"/>
      <c r="F20" s="168"/>
      <c r="G20" s="168"/>
      <c r="H20" s="168"/>
      <c r="I20" s="168"/>
      <c r="J20" s="364" t="s">
        <v>15</v>
      </c>
      <c r="K20" s="365"/>
    </row>
    <row r="21" spans="1:11" ht="24.95" customHeight="1">
      <c r="A21" s="89"/>
      <c r="B21" s="452" t="s">
        <v>40</v>
      </c>
      <c r="C21" s="453"/>
      <c r="D21" s="10">
        <v>1014</v>
      </c>
      <c r="E21" s="10">
        <v>70610</v>
      </c>
      <c r="F21" s="10">
        <v>22320</v>
      </c>
      <c r="G21" s="10">
        <v>1</v>
      </c>
      <c r="H21" s="10">
        <v>9500</v>
      </c>
      <c r="I21" s="10">
        <f>SUM(D21:H21)</f>
        <v>103445</v>
      </c>
      <c r="J21" s="440" t="s">
        <v>43</v>
      </c>
      <c r="K21" s="441"/>
    </row>
    <row r="22" spans="1:11" ht="24.95" customHeight="1">
      <c r="A22" s="89"/>
      <c r="B22" s="440" t="s">
        <v>39</v>
      </c>
      <c r="C22" s="441"/>
      <c r="D22" s="10">
        <v>24843</v>
      </c>
      <c r="E22" s="10">
        <v>27370</v>
      </c>
      <c r="F22" s="10">
        <v>9672</v>
      </c>
      <c r="G22" s="10">
        <v>18</v>
      </c>
      <c r="H22" s="10">
        <v>5600</v>
      </c>
      <c r="I22" s="10">
        <f>SUM(D22:H22)</f>
        <v>67503</v>
      </c>
      <c r="J22" s="440" t="s">
        <v>42</v>
      </c>
      <c r="K22" s="441"/>
    </row>
    <row r="23" spans="1:11" ht="24.95" customHeight="1">
      <c r="A23" s="89"/>
      <c r="B23" s="354" t="s">
        <v>18</v>
      </c>
      <c r="C23" s="355"/>
      <c r="D23" s="172"/>
      <c r="E23" s="172"/>
      <c r="F23" s="172"/>
      <c r="G23" s="172"/>
      <c r="H23" s="172"/>
      <c r="I23" s="172"/>
      <c r="J23" s="356" t="s">
        <v>17</v>
      </c>
      <c r="K23" s="357"/>
    </row>
    <row r="24" spans="1:11" ht="24.95" customHeight="1">
      <c r="A24" s="89"/>
      <c r="B24" s="444" t="s">
        <v>40</v>
      </c>
      <c r="C24" s="445"/>
      <c r="D24" s="11">
        <v>47435</v>
      </c>
      <c r="E24" s="11">
        <v>160026</v>
      </c>
      <c r="F24" s="11">
        <v>16302</v>
      </c>
      <c r="G24" s="11">
        <v>7326</v>
      </c>
      <c r="H24" s="11">
        <v>225150</v>
      </c>
      <c r="I24" s="11">
        <f>SUM(D24:H24)</f>
        <v>456239</v>
      </c>
      <c r="J24" s="444" t="s">
        <v>43</v>
      </c>
      <c r="K24" s="445"/>
    </row>
    <row r="25" spans="1:11" ht="24.95" customHeight="1">
      <c r="A25" s="89"/>
      <c r="B25" s="444" t="s">
        <v>38</v>
      </c>
      <c r="C25" s="445"/>
      <c r="D25" s="11">
        <v>0</v>
      </c>
      <c r="E25" s="11">
        <v>298</v>
      </c>
      <c r="F25" s="11">
        <v>0</v>
      </c>
      <c r="G25" s="11">
        <v>0</v>
      </c>
      <c r="H25" s="11">
        <v>0</v>
      </c>
      <c r="I25" s="11">
        <f>SUM(D25:H25)</f>
        <v>298</v>
      </c>
      <c r="J25" s="444" t="s">
        <v>41</v>
      </c>
      <c r="K25" s="445"/>
    </row>
    <row r="26" spans="1:11" ht="24.95" customHeight="1">
      <c r="A26" s="89"/>
      <c r="B26" s="444" t="s">
        <v>39</v>
      </c>
      <c r="C26" s="445"/>
      <c r="D26" s="11">
        <v>10335</v>
      </c>
      <c r="E26" s="11">
        <v>15794</v>
      </c>
      <c r="F26" s="11">
        <v>14326</v>
      </c>
      <c r="G26" s="11">
        <v>3256</v>
      </c>
      <c r="H26" s="11">
        <v>27966</v>
      </c>
      <c r="I26" s="11">
        <f>SUM(D26:H26)</f>
        <v>71677</v>
      </c>
      <c r="J26" s="444" t="s">
        <v>42</v>
      </c>
      <c r="K26" s="445"/>
    </row>
    <row r="27" spans="1:11" ht="24.95" customHeight="1">
      <c r="A27" s="89"/>
      <c r="B27" s="362" t="s">
        <v>20</v>
      </c>
      <c r="C27" s="363"/>
      <c r="D27" s="168"/>
      <c r="E27" s="168"/>
      <c r="F27" s="168"/>
      <c r="G27" s="168"/>
      <c r="H27" s="168"/>
      <c r="I27" s="168"/>
      <c r="J27" s="364" t="s">
        <v>19</v>
      </c>
      <c r="K27" s="365"/>
    </row>
    <row r="28" spans="1:11" ht="24.95" customHeight="1">
      <c r="A28" s="89"/>
      <c r="B28" s="452" t="s">
        <v>40</v>
      </c>
      <c r="C28" s="453"/>
      <c r="D28" s="10">
        <v>3980</v>
      </c>
      <c r="E28" s="10">
        <v>49215</v>
      </c>
      <c r="F28" s="10">
        <v>12416</v>
      </c>
      <c r="G28" s="10">
        <v>360</v>
      </c>
      <c r="H28" s="10">
        <v>64672</v>
      </c>
      <c r="I28" s="10">
        <f>SUM(D28:H28)</f>
        <v>130643</v>
      </c>
      <c r="J28" s="440" t="s">
        <v>43</v>
      </c>
      <c r="K28" s="441"/>
    </row>
    <row r="29" spans="1:11" ht="24.95" customHeight="1">
      <c r="A29" s="89"/>
      <c r="B29" s="440" t="s">
        <v>38</v>
      </c>
      <c r="C29" s="441"/>
      <c r="D29" s="10">
        <v>398</v>
      </c>
      <c r="E29" s="10">
        <v>193</v>
      </c>
      <c r="F29" s="10">
        <v>768</v>
      </c>
      <c r="G29" s="10">
        <v>0</v>
      </c>
      <c r="H29" s="10">
        <v>2924</v>
      </c>
      <c r="I29" s="10">
        <f>SUM(D29:H29)</f>
        <v>4283</v>
      </c>
      <c r="J29" s="440" t="s">
        <v>41</v>
      </c>
      <c r="K29" s="441"/>
    </row>
    <row r="30" spans="1:11" ht="24.95" customHeight="1">
      <c r="A30" s="89"/>
      <c r="B30" s="450" t="s">
        <v>39</v>
      </c>
      <c r="C30" s="451"/>
      <c r="D30" s="10">
        <v>52934</v>
      </c>
      <c r="E30" s="10">
        <v>62918</v>
      </c>
      <c r="F30" s="10">
        <v>19328</v>
      </c>
      <c r="G30" s="10">
        <v>780</v>
      </c>
      <c r="H30" s="10">
        <v>44376</v>
      </c>
      <c r="I30" s="10">
        <f>SUM(D30:H30)</f>
        <v>180336</v>
      </c>
      <c r="J30" s="440" t="s">
        <v>42</v>
      </c>
      <c r="K30" s="441"/>
    </row>
    <row r="31" spans="1:11" ht="24.95" customHeight="1">
      <c r="A31" s="89"/>
      <c r="B31" s="354" t="s">
        <v>22</v>
      </c>
      <c r="C31" s="355"/>
      <c r="D31" s="172"/>
      <c r="E31" s="172"/>
      <c r="F31" s="172"/>
      <c r="G31" s="172"/>
      <c r="H31" s="172"/>
      <c r="I31" s="172"/>
      <c r="J31" s="356" t="s">
        <v>21</v>
      </c>
      <c r="K31" s="357"/>
    </row>
    <row r="32" spans="1:11" ht="24.95" customHeight="1">
      <c r="A32" s="89"/>
      <c r="B32" s="444" t="s">
        <v>40</v>
      </c>
      <c r="C32" s="445"/>
      <c r="D32" s="11">
        <v>6020</v>
      </c>
      <c r="E32" s="11">
        <v>5985</v>
      </c>
      <c r="F32" s="11">
        <v>975</v>
      </c>
      <c r="G32" s="11">
        <v>282</v>
      </c>
      <c r="H32" s="11">
        <v>56964</v>
      </c>
      <c r="I32" s="11">
        <f>SUM(D32:H32)</f>
        <v>70226</v>
      </c>
      <c r="J32" s="444" t="s">
        <v>43</v>
      </c>
      <c r="K32" s="445"/>
    </row>
    <row r="33" spans="1:11" ht="24.95" customHeight="1">
      <c r="A33" s="89"/>
      <c r="B33" s="444" t="s">
        <v>38</v>
      </c>
      <c r="C33" s="445"/>
      <c r="D33" s="11">
        <v>0</v>
      </c>
      <c r="E33" s="11">
        <v>63</v>
      </c>
      <c r="F33" s="11">
        <v>0</v>
      </c>
      <c r="G33" s="11">
        <v>0</v>
      </c>
      <c r="H33" s="11">
        <v>0</v>
      </c>
      <c r="I33" s="11">
        <f>SUM(D33:H33)</f>
        <v>63</v>
      </c>
      <c r="J33" s="444" t="s">
        <v>41</v>
      </c>
      <c r="K33" s="445"/>
    </row>
    <row r="34" spans="1:11" ht="24.95" customHeight="1">
      <c r="A34" s="89"/>
      <c r="B34" s="444" t="s">
        <v>39</v>
      </c>
      <c r="C34" s="445"/>
      <c r="D34" s="11">
        <v>32035</v>
      </c>
      <c r="E34" s="11">
        <v>2331</v>
      </c>
      <c r="F34" s="11">
        <v>247</v>
      </c>
      <c r="G34" s="11">
        <v>0</v>
      </c>
      <c r="H34" s="11">
        <v>21210</v>
      </c>
      <c r="I34" s="11">
        <f>SUM(D34:H34)</f>
        <v>55823</v>
      </c>
      <c r="J34" s="444" t="s">
        <v>42</v>
      </c>
      <c r="K34" s="445"/>
    </row>
    <row r="37" spans="1:11" ht="19.5">
      <c r="B37" s="15" t="s">
        <v>361</v>
      </c>
      <c r="K37" s="14" t="s">
        <v>360</v>
      </c>
    </row>
    <row r="39" spans="1:11" ht="25.5">
      <c r="B39" s="241" t="s">
        <v>284</v>
      </c>
      <c r="C39" s="241"/>
      <c r="D39" s="241"/>
      <c r="E39" s="241"/>
      <c r="F39" s="241"/>
      <c r="G39" s="241"/>
      <c r="H39" s="241"/>
      <c r="I39" s="241"/>
      <c r="J39" s="241"/>
      <c r="K39" s="241"/>
    </row>
    <row r="40" spans="1:11" ht="25.5">
      <c r="B40" s="241" t="s">
        <v>282</v>
      </c>
      <c r="C40" s="241"/>
      <c r="D40" s="241"/>
      <c r="E40" s="241"/>
      <c r="F40" s="241"/>
      <c r="G40" s="241"/>
      <c r="H40" s="241"/>
      <c r="I40" s="241"/>
      <c r="J40" s="241"/>
      <c r="K40" s="241"/>
    </row>
    <row r="41" spans="1:11" ht="19.5"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3" spans="1:11" ht="47.25" customHeight="1">
      <c r="B43" s="366" t="s">
        <v>138</v>
      </c>
      <c r="C43" s="367"/>
      <c r="D43" s="245" t="s">
        <v>62</v>
      </c>
      <c r="E43" s="246"/>
      <c r="F43" s="246"/>
      <c r="G43" s="246"/>
      <c r="H43" s="246"/>
      <c r="I43" s="247"/>
      <c r="J43" s="366" t="s">
        <v>137</v>
      </c>
      <c r="K43" s="367"/>
    </row>
    <row r="44" spans="1:11" ht="47.25" customHeight="1">
      <c r="B44" s="368"/>
      <c r="C44" s="369"/>
      <c r="D44" s="125" t="s">
        <v>65</v>
      </c>
      <c r="E44" s="126" t="s">
        <v>64</v>
      </c>
      <c r="F44" s="126" t="s">
        <v>97</v>
      </c>
      <c r="G44" s="125" t="s">
        <v>82</v>
      </c>
      <c r="H44" s="127" t="s">
        <v>63</v>
      </c>
      <c r="I44" s="126" t="s">
        <v>35</v>
      </c>
      <c r="J44" s="368"/>
      <c r="K44" s="369"/>
    </row>
    <row r="45" spans="1:11" ht="47.25" customHeight="1">
      <c r="B45" s="368"/>
      <c r="C45" s="369"/>
      <c r="D45" s="113" t="s">
        <v>68</v>
      </c>
      <c r="E45" s="113" t="s">
        <v>67</v>
      </c>
      <c r="F45" s="113" t="s">
        <v>175</v>
      </c>
      <c r="G45" s="115" t="s">
        <v>80</v>
      </c>
      <c r="H45" s="113" t="s">
        <v>66</v>
      </c>
      <c r="I45" s="113" t="s">
        <v>34</v>
      </c>
      <c r="J45" s="368"/>
      <c r="K45" s="369"/>
    </row>
    <row r="46" spans="1:11" ht="47.25" customHeight="1">
      <c r="B46" s="407" t="s">
        <v>24</v>
      </c>
      <c r="C46" s="408"/>
      <c r="D46" s="129"/>
      <c r="E46" s="129"/>
      <c r="F46" s="129"/>
      <c r="G46" s="129"/>
      <c r="H46" s="129"/>
      <c r="I46" s="129"/>
      <c r="J46" s="409" t="s">
        <v>23</v>
      </c>
      <c r="K46" s="410"/>
    </row>
    <row r="47" spans="1:11" ht="47.25" customHeight="1">
      <c r="B47" s="427" t="s">
        <v>40</v>
      </c>
      <c r="C47" s="428"/>
      <c r="D47" s="7">
        <v>3350</v>
      </c>
      <c r="E47" s="7">
        <v>24674</v>
      </c>
      <c r="F47" s="7">
        <v>1518</v>
      </c>
      <c r="G47" s="7">
        <v>26</v>
      </c>
      <c r="H47" s="7">
        <v>10302</v>
      </c>
      <c r="I47" s="7">
        <f>SUM(D47:H47)</f>
        <v>39870</v>
      </c>
      <c r="J47" s="427" t="s">
        <v>43</v>
      </c>
      <c r="K47" s="428"/>
    </row>
    <row r="48" spans="1:11" ht="47.25" customHeight="1">
      <c r="B48" s="427" t="s">
        <v>39</v>
      </c>
      <c r="C48" s="428"/>
      <c r="D48" s="7">
        <v>28475</v>
      </c>
      <c r="E48" s="7">
        <v>10001</v>
      </c>
      <c r="F48" s="7">
        <v>2046</v>
      </c>
      <c r="G48" s="7">
        <v>52</v>
      </c>
      <c r="H48" s="7">
        <v>3939</v>
      </c>
      <c r="I48" s="7">
        <f>SUM(D48:H48)</f>
        <v>44513</v>
      </c>
      <c r="J48" s="427" t="s">
        <v>42</v>
      </c>
      <c r="K48" s="428"/>
    </row>
    <row r="49" spans="2:11" ht="47.25" customHeight="1">
      <c r="B49" s="411" t="s">
        <v>26</v>
      </c>
      <c r="C49" s="412"/>
      <c r="D49" s="128"/>
      <c r="E49" s="128"/>
      <c r="F49" s="128"/>
      <c r="G49" s="128"/>
      <c r="H49" s="128"/>
      <c r="I49" s="128"/>
      <c r="J49" s="413" t="s">
        <v>25</v>
      </c>
      <c r="K49" s="414"/>
    </row>
    <row r="50" spans="2:11" ht="47.25" customHeight="1">
      <c r="B50" s="431" t="s">
        <v>40</v>
      </c>
      <c r="C50" s="432"/>
      <c r="D50" s="6">
        <v>3536</v>
      </c>
      <c r="E50" s="6">
        <v>11100</v>
      </c>
      <c r="F50" s="6">
        <v>1944</v>
      </c>
      <c r="G50" s="6">
        <v>1631</v>
      </c>
      <c r="H50" s="6">
        <v>6942</v>
      </c>
      <c r="I50" s="6">
        <f>SUM(D50:H50)</f>
        <v>25153</v>
      </c>
      <c r="J50" s="431" t="s">
        <v>43</v>
      </c>
      <c r="K50" s="432"/>
    </row>
    <row r="51" spans="2:11" ht="47.25" customHeight="1">
      <c r="B51" s="425" t="s">
        <v>38</v>
      </c>
      <c r="C51" s="426"/>
      <c r="D51" s="6">
        <v>0</v>
      </c>
      <c r="E51" s="6">
        <v>0</v>
      </c>
      <c r="F51" s="6">
        <v>0</v>
      </c>
      <c r="G51" s="6">
        <v>7</v>
      </c>
      <c r="H51" s="6">
        <v>0</v>
      </c>
      <c r="I51" s="6">
        <f>SUM(D51:H51)</f>
        <v>7</v>
      </c>
      <c r="J51" s="425" t="s">
        <v>41</v>
      </c>
      <c r="K51" s="426"/>
    </row>
    <row r="52" spans="2:11" ht="47.25" customHeight="1">
      <c r="B52" s="448" t="s">
        <v>39</v>
      </c>
      <c r="C52" s="449"/>
      <c r="D52" s="6">
        <v>3016</v>
      </c>
      <c r="E52" s="6">
        <v>5400</v>
      </c>
      <c r="F52" s="6">
        <v>2754</v>
      </c>
      <c r="G52" s="6">
        <v>301</v>
      </c>
      <c r="H52" s="6">
        <v>3900</v>
      </c>
      <c r="I52" s="6">
        <f>SUM(D52:H52)</f>
        <v>15371</v>
      </c>
      <c r="J52" s="448" t="s">
        <v>42</v>
      </c>
      <c r="K52" s="449"/>
    </row>
    <row r="53" spans="2:11" ht="47.25" customHeight="1">
      <c r="B53" s="407" t="s">
        <v>28</v>
      </c>
      <c r="C53" s="408"/>
      <c r="D53" s="129"/>
      <c r="E53" s="129"/>
      <c r="F53" s="129"/>
      <c r="G53" s="129"/>
      <c r="H53" s="129"/>
      <c r="I53" s="129"/>
      <c r="J53" s="409" t="s">
        <v>27</v>
      </c>
      <c r="K53" s="410"/>
    </row>
    <row r="54" spans="2:11" ht="47.25" customHeight="1">
      <c r="B54" s="427" t="s">
        <v>40</v>
      </c>
      <c r="C54" s="428"/>
      <c r="D54" s="7">
        <v>11492</v>
      </c>
      <c r="E54" s="7">
        <v>1020</v>
      </c>
      <c r="F54" s="7">
        <v>252</v>
      </c>
      <c r="G54" s="7">
        <v>0</v>
      </c>
      <c r="H54" s="7">
        <v>5180</v>
      </c>
      <c r="I54" s="7">
        <f>SUM(D54:H54)</f>
        <v>17944</v>
      </c>
      <c r="J54" s="427" t="s">
        <v>43</v>
      </c>
      <c r="K54" s="428"/>
    </row>
    <row r="55" spans="2:11" ht="47.25" customHeight="1">
      <c r="B55" s="427" t="s">
        <v>39</v>
      </c>
      <c r="C55" s="428"/>
      <c r="D55" s="7">
        <v>92157</v>
      </c>
      <c r="E55" s="7">
        <v>32844</v>
      </c>
      <c r="F55" s="7">
        <v>11718</v>
      </c>
      <c r="G55" s="7">
        <v>378</v>
      </c>
      <c r="H55" s="7">
        <v>27380</v>
      </c>
      <c r="I55" s="7">
        <f>SUM(D55:H55)</f>
        <v>164477</v>
      </c>
      <c r="J55" s="427" t="s">
        <v>42</v>
      </c>
      <c r="K55" s="428"/>
    </row>
    <row r="56" spans="2:11" ht="47.25" customHeight="1">
      <c r="B56" s="411" t="s">
        <v>30</v>
      </c>
      <c r="C56" s="412"/>
      <c r="D56" s="128"/>
      <c r="E56" s="128"/>
      <c r="F56" s="128"/>
      <c r="G56" s="128"/>
      <c r="H56" s="128"/>
      <c r="I56" s="128"/>
      <c r="J56" s="413" t="s">
        <v>29</v>
      </c>
      <c r="K56" s="414"/>
    </row>
    <row r="57" spans="2:11" ht="47.25" customHeight="1">
      <c r="B57" s="431" t="s">
        <v>40</v>
      </c>
      <c r="C57" s="432"/>
      <c r="D57" s="6">
        <v>1095</v>
      </c>
      <c r="E57" s="6">
        <v>3366</v>
      </c>
      <c r="F57" s="6">
        <v>1200</v>
      </c>
      <c r="G57" s="6">
        <v>0</v>
      </c>
      <c r="H57" s="6">
        <v>9696</v>
      </c>
      <c r="I57" s="6">
        <f>SUM(D57:H57)</f>
        <v>15357</v>
      </c>
      <c r="J57" s="431" t="s">
        <v>43</v>
      </c>
      <c r="K57" s="432"/>
    </row>
    <row r="58" spans="2:11" ht="47.25" customHeight="1">
      <c r="B58" s="425" t="s">
        <v>38</v>
      </c>
      <c r="C58" s="426"/>
      <c r="D58" s="6">
        <v>73</v>
      </c>
      <c r="E58" s="6">
        <v>66</v>
      </c>
      <c r="F58" s="6">
        <v>0</v>
      </c>
      <c r="G58" s="6">
        <v>0</v>
      </c>
      <c r="H58" s="6">
        <v>0</v>
      </c>
      <c r="I58" s="6">
        <f>SUM(D58:H58)</f>
        <v>139</v>
      </c>
      <c r="J58" s="425" t="s">
        <v>41</v>
      </c>
      <c r="K58" s="426"/>
    </row>
    <row r="59" spans="2:11" ht="47.25" customHeight="1">
      <c r="B59" s="448" t="s">
        <v>39</v>
      </c>
      <c r="C59" s="449"/>
      <c r="D59" s="6">
        <v>21243</v>
      </c>
      <c r="E59" s="6">
        <v>14586</v>
      </c>
      <c r="F59" s="6">
        <v>2900</v>
      </c>
      <c r="G59" s="6">
        <v>5</v>
      </c>
      <c r="H59" s="6">
        <v>18336</v>
      </c>
      <c r="I59" s="6">
        <f>SUM(D59:H59)</f>
        <v>57070</v>
      </c>
      <c r="J59" s="448" t="s">
        <v>42</v>
      </c>
      <c r="K59" s="449"/>
    </row>
    <row r="60" spans="2:11" ht="47.25" customHeight="1">
      <c r="B60" s="407" t="s">
        <v>31</v>
      </c>
      <c r="C60" s="408"/>
      <c r="D60" s="129"/>
      <c r="E60" s="129"/>
      <c r="F60" s="129"/>
      <c r="G60" s="129"/>
      <c r="H60" s="129"/>
      <c r="I60" s="129"/>
      <c r="J60" s="409" t="s">
        <v>6</v>
      </c>
      <c r="K60" s="410"/>
    </row>
    <row r="61" spans="2:11" ht="47.25" customHeight="1">
      <c r="B61" s="427" t="s">
        <v>40</v>
      </c>
      <c r="C61" s="428"/>
      <c r="D61" s="7">
        <v>784</v>
      </c>
      <c r="E61" s="7">
        <v>872</v>
      </c>
      <c r="F61" s="7">
        <v>192</v>
      </c>
      <c r="G61" s="7">
        <v>0</v>
      </c>
      <c r="H61" s="7">
        <v>986</v>
      </c>
      <c r="I61" s="7">
        <f>SUM(D61:H61)</f>
        <v>2834</v>
      </c>
      <c r="J61" s="427" t="s">
        <v>43</v>
      </c>
      <c r="K61" s="428"/>
    </row>
    <row r="62" spans="2:11" ht="47.25" customHeight="1">
      <c r="B62" s="427" t="s">
        <v>39</v>
      </c>
      <c r="C62" s="428"/>
      <c r="D62" s="7">
        <v>13272</v>
      </c>
      <c r="E62" s="7">
        <v>23217</v>
      </c>
      <c r="F62" s="7">
        <v>5056</v>
      </c>
      <c r="G62" s="7">
        <v>67</v>
      </c>
      <c r="H62" s="7">
        <v>28246</v>
      </c>
      <c r="I62" s="7">
        <f>SUM(D62:H62)</f>
        <v>69858</v>
      </c>
      <c r="J62" s="427" t="s">
        <v>42</v>
      </c>
      <c r="K62" s="428"/>
    </row>
    <row r="63" spans="2:11" ht="47.25" customHeight="1">
      <c r="B63" s="411" t="s">
        <v>33</v>
      </c>
      <c r="C63" s="412"/>
      <c r="D63" s="128"/>
      <c r="E63" s="128"/>
      <c r="F63" s="128"/>
      <c r="G63" s="128"/>
      <c r="H63" s="128"/>
      <c r="I63" s="128"/>
      <c r="J63" s="413" t="s">
        <v>32</v>
      </c>
      <c r="K63" s="414"/>
    </row>
    <row r="64" spans="2:11" ht="47.25" customHeight="1">
      <c r="B64" s="431" t="s">
        <v>40</v>
      </c>
      <c r="C64" s="432"/>
      <c r="D64" s="6">
        <v>6348</v>
      </c>
      <c r="E64" s="6">
        <v>9400</v>
      </c>
      <c r="F64" s="6">
        <v>1394</v>
      </c>
      <c r="G64" s="6">
        <v>98</v>
      </c>
      <c r="H64" s="6">
        <v>8322</v>
      </c>
      <c r="I64" s="6">
        <f>SUM(D64:H64)</f>
        <v>25562</v>
      </c>
      <c r="J64" s="431" t="s">
        <v>43</v>
      </c>
      <c r="K64" s="432"/>
    </row>
    <row r="65" spans="2:12" ht="47.25" customHeight="1">
      <c r="B65" s="425" t="s">
        <v>39</v>
      </c>
      <c r="C65" s="426"/>
      <c r="D65" s="6">
        <v>8280</v>
      </c>
      <c r="E65" s="6">
        <v>13160</v>
      </c>
      <c r="F65" s="6">
        <v>1394</v>
      </c>
      <c r="G65" s="6">
        <v>140</v>
      </c>
      <c r="H65" s="6">
        <v>12597</v>
      </c>
      <c r="I65" s="6">
        <f>SUM(D65:H65)</f>
        <v>35571</v>
      </c>
      <c r="J65" s="425" t="s">
        <v>42</v>
      </c>
      <c r="K65" s="426"/>
    </row>
    <row r="66" spans="2:12" ht="47.25" customHeight="1">
      <c r="B66" s="391" t="s">
        <v>35</v>
      </c>
      <c r="C66" s="392"/>
      <c r="D66" s="130"/>
      <c r="E66" s="130"/>
      <c r="F66" s="130"/>
      <c r="G66" s="130"/>
      <c r="H66" s="130"/>
      <c r="I66" s="130"/>
      <c r="J66" s="394" t="s">
        <v>34</v>
      </c>
      <c r="K66" s="394"/>
    </row>
    <row r="67" spans="2:12" ht="47.25" customHeight="1">
      <c r="B67" s="423" t="s">
        <v>40</v>
      </c>
      <c r="C67" s="424"/>
      <c r="D67" s="8">
        <f>D9+D13+D17+D21+D24+D28+D32+D47+D50+D54+D57+D61+D64</f>
        <v>140907</v>
      </c>
      <c r="E67" s="8">
        <f>E9+E13+E17+E21+E24+E28+E32+E47+E50+E54+E57+E61+E64</f>
        <v>669119</v>
      </c>
      <c r="F67" s="8">
        <f>F9+F13+F17+F21+F24+F28+F32+F47+F50+F54+F57+F61+F64</f>
        <v>168028</v>
      </c>
      <c r="G67" s="8">
        <f>G9+G13+G17+G21+G24+G28+G32+G47+G50+G54+G57+G61+G64</f>
        <v>15516</v>
      </c>
      <c r="H67" s="8">
        <f>H9+H13+H17+H21+H24+H28+H32+H47+H50+H54+H57+H61+H64</f>
        <v>1124352</v>
      </c>
      <c r="I67" s="8">
        <f>SUM(D67:H67)</f>
        <v>2117922</v>
      </c>
      <c r="J67" s="423" t="s">
        <v>43</v>
      </c>
      <c r="K67" s="424"/>
    </row>
    <row r="68" spans="2:12" ht="47.25" customHeight="1">
      <c r="B68" s="423" t="s">
        <v>38</v>
      </c>
      <c r="C68" s="424"/>
      <c r="D68" s="8">
        <f>D58+D51+D33+D29+D25+D18+D14+D10</f>
        <v>1857</v>
      </c>
      <c r="E68" s="8">
        <f>E58+E51+E33+E29+E25+E18+E14+E10</f>
        <v>23144</v>
      </c>
      <c r="F68" s="8">
        <f>F58+F51+F33+F29+F25+F18+F14+F10</f>
        <v>953</v>
      </c>
      <c r="G68" s="8">
        <f>G58+G51+G33+G29+G25+G18+G14+G10</f>
        <v>7</v>
      </c>
      <c r="H68" s="8">
        <f>H58+H51+H33+H29+H25+H18+H14+H10</f>
        <v>24054</v>
      </c>
      <c r="I68" s="8">
        <f>SUM(D68:H68)</f>
        <v>50015</v>
      </c>
      <c r="J68" s="423" t="s">
        <v>41</v>
      </c>
      <c r="K68" s="424"/>
    </row>
    <row r="69" spans="2:12" ht="47.25" customHeight="1">
      <c r="B69" s="423" t="s">
        <v>39</v>
      </c>
      <c r="C69" s="424"/>
      <c r="D69" s="8">
        <f>D11+D15+D19+D22+D26+D30+D34+D48+D52+D55+D59+D62+D65</f>
        <v>522227</v>
      </c>
      <c r="E69" s="8">
        <f>E11+E15+E19+E22+E26+E30+E34+E48+E52+E55+E59+E62+E65</f>
        <v>402974</v>
      </c>
      <c r="F69" s="8">
        <f>F11+F15+F19+F22+F26+F30+F34+F48+F52+F55+F59+F62+F65</f>
        <v>115107</v>
      </c>
      <c r="G69" s="8">
        <f>G11+G15+G19+G22+G26+G30+G34+G48+G52+G55+G59+G62+G65</f>
        <v>11680</v>
      </c>
      <c r="H69" s="8">
        <f>H11+H15+H19+H22+H26+H30+H34+H48+H52+H55+H59+H62+H65</f>
        <v>462002</v>
      </c>
      <c r="I69" s="8">
        <f>SUM(D69:H69)</f>
        <v>1513990</v>
      </c>
      <c r="J69" s="423" t="s">
        <v>42</v>
      </c>
      <c r="K69" s="424"/>
    </row>
    <row r="70" spans="2:12" ht="18">
      <c r="B70" s="255" t="s">
        <v>332</v>
      </c>
      <c r="C70" s="255"/>
      <c r="D70" s="255"/>
      <c r="E70" s="255"/>
      <c r="F70" s="255"/>
      <c r="G70" s="255"/>
      <c r="H70" s="55"/>
      <c r="I70" s="55"/>
      <c r="K70" s="100" t="s">
        <v>333</v>
      </c>
    </row>
    <row r="71" spans="2:12" ht="18">
      <c r="L71" s="100"/>
    </row>
  </sheetData>
  <mergeCells count="113">
    <mergeCell ref="B3:K3"/>
    <mergeCell ref="B4:K4"/>
    <mergeCell ref="B5:C7"/>
    <mergeCell ref="D5:I5"/>
    <mergeCell ref="J5:K7"/>
    <mergeCell ref="B8:C8"/>
    <mergeCell ref="J8:K8"/>
    <mergeCell ref="B9:C9"/>
    <mergeCell ref="J9:K9"/>
    <mergeCell ref="B10:C10"/>
    <mergeCell ref="J10:K10"/>
    <mergeCell ref="B11:C11"/>
    <mergeCell ref="J11:K11"/>
    <mergeCell ref="B12:C12"/>
    <mergeCell ref="J12:K12"/>
    <mergeCell ref="B13:C13"/>
    <mergeCell ref="J13:K13"/>
    <mergeCell ref="B14:C14"/>
    <mergeCell ref="J14:K14"/>
    <mergeCell ref="B15:C15"/>
    <mergeCell ref="J15:K15"/>
    <mergeCell ref="B16:C16"/>
    <mergeCell ref="J16:K16"/>
    <mergeCell ref="B17:C17"/>
    <mergeCell ref="J17:K17"/>
    <mergeCell ref="B18:C18"/>
    <mergeCell ref="J18:K18"/>
    <mergeCell ref="B19:C19"/>
    <mergeCell ref="J19:K19"/>
    <mergeCell ref="B20:C20"/>
    <mergeCell ref="J20:K20"/>
    <mergeCell ref="B21:C21"/>
    <mergeCell ref="J21:K21"/>
    <mergeCell ref="B22:C22"/>
    <mergeCell ref="J22:K22"/>
    <mergeCell ref="B23:C23"/>
    <mergeCell ref="J23:K23"/>
    <mergeCell ref="B24:C24"/>
    <mergeCell ref="J24:K24"/>
    <mergeCell ref="B25:C25"/>
    <mergeCell ref="J25:K25"/>
    <mergeCell ref="B26:C26"/>
    <mergeCell ref="J26:K26"/>
    <mergeCell ref="B27:C27"/>
    <mergeCell ref="J27:K27"/>
    <mergeCell ref="B28:C28"/>
    <mergeCell ref="J28:K28"/>
    <mergeCell ref="B29:C29"/>
    <mergeCell ref="J29:K29"/>
    <mergeCell ref="B30:C30"/>
    <mergeCell ref="J30:K30"/>
    <mergeCell ref="B31:C31"/>
    <mergeCell ref="J31:K31"/>
    <mergeCell ref="B32:C32"/>
    <mergeCell ref="J32:K32"/>
    <mergeCell ref="B33:C33"/>
    <mergeCell ref="J33:K33"/>
    <mergeCell ref="B34:C34"/>
    <mergeCell ref="J34:K34"/>
    <mergeCell ref="B39:K39"/>
    <mergeCell ref="B40:K40"/>
    <mergeCell ref="B43:C45"/>
    <mergeCell ref="D43:I43"/>
    <mergeCell ref="J43:K45"/>
    <mergeCell ref="B46:C46"/>
    <mergeCell ref="J46:K46"/>
    <mergeCell ref="B47:C47"/>
    <mergeCell ref="J47:K47"/>
    <mergeCell ref="B48:C48"/>
    <mergeCell ref="J48:K48"/>
    <mergeCell ref="B49:C49"/>
    <mergeCell ref="J49:K49"/>
    <mergeCell ref="B50:C50"/>
    <mergeCell ref="J50:K50"/>
    <mergeCell ref="B51:C51"/>
    <mergeCell ref="J51:K51"/>
    <mergeCell ref="B52:C52"/>
    <mergeCell ref="J52:K52"/>
    <mergeCell ref="B53:C53"/>
    <mergeCell ref="J53:K53"/>
    <mergeCell ref="B54:C54"/>
    <mergeCell ref="J54:K54"/>
    <mergeCell ref="B55:C55"/>
    <mergeCell ref="J55:K55"/>
    <mergeCell ref="B56:C56"/>
    <mergeCell ref="J56:K56"/>
    <mergeCell ref="B57:C57"/>
    <mergeCell ref="J57:K57"/>
    <mergeCell ref="B58:C58"/>
    <mergeCell ref="J58:K58"/>
    <mergeCell ref="B59:C59"/>
    <mergeCell ref="J59:K59"/>
    <mergeCell ref="B60:C60"/>
    <mergeCell ref="J60:K60"/>
    <mergeCell ref="B61:C61"/>
    <mergeCell ref="J61:K61"/>
    <mergeCell ref="B62:C62"/>
    <mergeCell ref="J62:K62"/>
    <mergeCell ref="B63:C63"/>
    <mergeCell ref="J63:K63"/>
    <mergeCell ref="B64:C64"/>
    <mergeCell ref="J64:K64"/>
    <mergeCell ref="B65:C65"/>
    <mergeCell ref="J65:K65"/>
    <mergeCell ref="B69:C69"/>
    <mergeCell ref="J69:K69"/>
    <mergeCell ref="B70:G70"/>
    <mergeCell ref="B66:C66"/>
    <mergeCell ref="J66:K66"/>
    <mergeCell ref="B67:C67"/>
    <mergeCell ref="J67:K67"/>
    <mergeCell ref="B68:C68"/>
    <mergeCell ref="J68:K68"/>
  </mergeCells>
  <pageMargins left="0.7" right="0.7" top="0.75" bottom="0.75" header="0.3" footer="0.3"/>
  <pageSetup paperSize="9" scale="2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42">
    <tabColor theme="8" tint="0.79998168889431442"/>
    <pageSetUpPr fitToPage="1"/>
  </sheetPr>
  <dimension ref="B2:K58"/>
  <sheetViews>
    <sheetView showGridLines="0" rightToLeft="1" view="pageBreakPreview" topLeftCell="A40" zoomScale="60" zoomScaleNormal="100" workbookViewId="0">
      <selection activeCell="I64" sqref="I64"/>
    </sheetView>
  </sheetViews>
  <sheetFormatPr defaultRowHeight="12.75"/>
  <cols>
    <col min="2" max="3" width="13.28515625" customWidth="1"/>
    <col min="4" max="9" width="25.7109375" customWidth="1"/>
    <col min="10" max="10" width="13.28515625" customWidth="1"/>
    <col min="11" max="11" width="24.28515625" customWidth="1"/>
  </cols>
  <sheetData>
    <row r="2" spans="2:11" ht="19.5">
      <c r="B2" s="15" t="s">
        <v>362</v>
      </c>
      <c r="K2" s="14" t="s">
        <v>363</v>
      </c>
    </row>
    <row r="3" spans="2:11" ht="37.15" customHeight="1">
      <c r="B3" s="241" t="s">
        <v>285</v>
      </c>
      <c r="C3" s="241"/>
      <c r="D3" s="241"/>
      <c r="E3" s="241"/>
      <c r="F3" s="241"/>
      <c r="G3" s="241"/>
      <c r="H3" s="241"/>
      <c r="I3" s="241"/>
      <c r="J3" s="241"/>
      <c r="K3" s="241"/>
    </row>
    <row r="4" spans="2:11" ht="37.15" customHeight="1">
      <c r="B4" s="241" t="s">
        <v>266</v>
      </c>
      <c r="C4" s="241"/>
      <c r="D4" s="241"/>
      <c r="E4" s="241"/>
      <c r="F4" s="241"/>
      <c r="G4" s="241"/>
      <c r="H4" s="241"/>
      <c r="I4" s="241"/>
      <c r="J4" s="241"/>
      <c r="K4" s="241"/>
    </row>
    <row r="5" spans="2:11" ht="20.25">
      <c r="B5" s="366" t="s">
        <v>150</v>
      </c>
      <c r="C5" s="367"/>
      <c r="D5" s="434" t="s">
        <v>62</v>
      </c>
      <c r="E5" s="303"/>
      <c r="F5" s="303"/>
      <c r="G5" s="303"/>
      <c r="H5" s="303"/>
      <c r="I5" s="304"/>
      <c r="J5" s="366" t="s">
        <v>149</v>
      </c>
      <c r="K5" s="367"/>
    </row>
    <row r="6" spans="2:11" ht="20.25">
      <c r="B6" s="368"/>
      <c r="C6" s="369"/>
      <c r="D6" s="125" t="s">
        <v>65</v>
      </c>
      <c r="E6" s="126" t="s">
        <v>64</v>
      </c>
      <c r="F6" s="126" t="s">
        <v>97</v>
      </c>
      <c r="G6" s="125" t="s">
        <v>82</v>
      </c>
      <c r="H6" s="127" t="s">
        <v>63</v>
      </c>
      <c r="I6" s="126" t="s">
        <v>35</v>
      </c>
      <c r="J6" s="368"/>
      <c r="K6" s="369"/>
    </row>
    <row r="7" spans="2:11" ht="47.25" customHeight="1">
      <c r="B7" s="368"/>
      <c r="C7" s="369"/>
      <c r="D7" s="113" t="s">
        <v>68</v>
      </c>
      <c r="E7" s="113" t="s">
        <v>67</v>
      </c>
      <c r="F7" s="113" t="s">
        <v>175</v>
      </c>
      <c r="G7" s="115" t="s">
        <v>80</v>
      </c>
      <c r="H7" s="113" t="s">
        <v>66</v>
      </c>
      <c r="I7" s="113" t="s">
        <v>34</v>
      </c>
      <c r="J7" s="368"/>
      <c r="K7" s="369"/>
    </row>
    <row r="8" spans="2:11" ht="24.95" customHeight="1">
      <c r="B8" s="354" t="s">
        <v>8</v>
      </c>
      <c r="C8" s="355"/>
      <c r="D8" s="172"/>
      <c r="E8" s="172"/>
      <c r="F8" s="172"/>
      <c r="G8" s="172"/>
      <c r="H8" s="172"/>
      <c r="I8" s="172"/>
      <c r="J8" s="356" t="s">
        <v>7</v>
      </c>
      <c r="K8" s="357"/>
    </row>
    <row r="9" spans="2:11" ht="24.95" customHeight="1">
      <c r="B9" s="444" t="s">
        <v>116</v>
      </c>
      <c r="C9" s="445"/>
      <c r="D9" s="11">
        <v>47880</v>
      </c>
      <c r="E9" s="11">
        <v>382602</v>
      </c>
      <c r="F9" s="11">
        <v>128184</v>
      </c>
      <c r="G9" s="11">
        <v>1638</v>
      </c>
      <c r="H9" s="11">
        <v>268920</v>
      </c>
      <c r="I9" s="11">
        <f>SUM(D9:H9)</f>
        <v>829224</v>
      </c>
      <c r="J9" s="444" t="s">
        <v>142</v>
      </c>
      <c r="K9" s="445"/>
    </row>
    <row r="10" spans="2:11" ht="24.95" customHeight="1">
      <c r="B10" s="444" t="s">
        <v>113</v>
      </c>
      <c r="C10" s="445"/>
      <c r="D10" s="11">
        <v>280</v>
      </c>
      <c r="E10" s="11">
        <v>12958</v>
      </c>
      <c r="F10" s="11">
        <v>3488</v>
      </c>
      <c r="G10" s="11">
        <v>0</v>
      </c>
      <c r="H10" s="11">
        <v>19440</v>
      </c>
      <c r="I10" s="11">
        <f>SUM(D10:H10)</f>
        <v>36166</v>
      </c>
      <c r="J10" s="444" t="s">
        <v>112</v>
      </c>
      <c r="K10" s="445"/>
    </row>
    <row r="11" spans="2:11" ht="24.95" customHeight="1">
      <c r="B11" s="362" t="s">
        <v>12</v>
      </c>
      <c r="C11" s="363"/>
      <c r="D11" s="168"/>
      <c r="E11" s="168"/>
      <c r="F11" s="168"/>
      <c r="G11" s="168"/>
      <c r="H11" s="168"/>
      <c r="I11" s="168"/>
      <c r="J11" s="364" t="s">
        <v>11</v>
      </c>
      <c r="K11" s="365"/>
    </row>
    <row r="12" spans="2:11" ht="24.95" customHeight="1">
      <c r="B12" s="440" t="s">
        <v>116</v>
      </c>
      <c r="C12" s="441"/>
      <c r="D12" s="10">
        <v>183876</v>
      </c>
      <c r="E12" s="10">
        <v>107311</v>
      </c>
      <c r="F12" s="10">
        <v>19795</v>
      </c>
      <c r="G12" s="10">
        <v>10150</v>
      </c>
      <c r="H12" s="10">
        <v>541368</v>
      </c>
      <c r="I12" s="10">
        <f>SUM(D12:H12)</f>
        <v>862500</v>
      </c>
      <c r="J12" s="440" t="s">
        <v>142</v>
      </c>
      <c r="K12" s="441"/>
    </row>
    <row r="13" spans="2:11" ht="24.95" customHeight="1">
      <c r="B13" s="440" t="s">
        <v>113</v>
      </c>
      <c r="C13" s="441"/>
      <c r="D13" s="10">
        <v>0</v>
      </c>
      <c r="E13" s="10">
        <v>10516</v>
      </c>
      <c r="F13" s="10">
        <v>1295</v>
      </c>
      <c r="G13" s="10">
        <v>0</v>
      </c>
      <c r="H13" s="10">
        <v>34917</v>
      </c>
      <c r="I13" s="10">
        <f>SUM(D13:H13)</f>
        <v>46728</v>
      </c>
      <c r="J13" s="440" t="s">
        <v>112</v>
      </c>
      <c r="K13" s="441"/>
    </row>
    <row r="14" spans="2:11" ht="24.95" customHeight="1">
      <c r="B14" s="354" t="s">
        <v>14</v>
      </c>
      <c r="C14" s="355"/>
      <c r="D14" s="172"/>
      <c r="E14" s="172"/>
      <c r="F14" s="172"/>
      <c r="G14" s="172"/>
      <c r="H14" s="172"/>
      <c r="I14" s="172"/>
      <c r="J14" s="356" t="s">
        <v>13</v>
      </c>
      <c r="K14" s="357"/>
    </row>
    <row r="15" spans="2:11" ht="24.95" customHeight="1">
      <c r="B15" s="444" t="s">
        <v>116</v>
      </c>
      <c r="C15" s="445"/>
      <c r="D15" s="11">
        <v>60502</v>
      </c>
      <c r="E15" s="11">
        <v>29965</v>
      </c>
      <c r="F15" s="11">
        <v>2520</v>
      </c>
      <c r="G15" s="11">
        <v>687</v>
      </c>
      <c r="H15" s="11">
        <v>145935</v>
      </c>
      <c r="I15" s="11">
        <f>SUM(D15:H15)</f>
        <v>239609</v>
      </c>
      <c r="J15" s="444" t="s">
        <v>142</v>
      </c>
      <c r="K15" s="445"/>
    </row>
    <row r="16" spans="2:11" ht="24.95" customHeight="1">
      <c r="B16" s="444" t="s">
        <v>113</v>
      </c>
      <c r="C16" s="445"/>
      <c r="D16" s="11">
        <v>338</v>
      </c>
      <c r="E16" s="11">
        <v>7376</v>
      </c>
      <c r="F16" s="11">
        <v>84</v>
      </c>
      <c r="G16" s="11">
        <v>0</v>
      </c>
      <c r="H16" s="11">
        <v>5640</v>
      </c>
      <c r="I16" s="11">
        <f>SUM(D16:H16)</f>
        <v>13438</v>
      </c>
      <c r="J16" s="444" t="s">
        <v>112</v>
      </c>
      <c r="K16" s="445"/>
    </row>
    <row r="17" spans="2:11" ht="24.95" customHeight="1">
      <c r="B17" s="362" t="s">
        <v>16</v>
      </c>
      <c r="C17" s="363"/>
      <c r="D17" s="168"/>
      <c r="E17" s="168"/>
      <c r="F17" s="168"/>
      <c r="G17" s="168"/>
      <c r="H17" s="168"/>
      <c r="I17" s="168"/>
      <c r="J17" s="364" t="s">
        <v>15</v>
      </c>
      <c r="K17" s="365"/>
    </row>
    <row r="18" spans="2:11" ht="24.95" customHeight="1">
      <c r="B18" s="440" t="s">
        <v>116</v>
      </c>
      <c r="C18" s="441"/>
      <c r="D18" s="10">
        <v>25519</v>
      </c>
      <c r="E18" s="10">
        <v>94300</v>
      </c>
      <c r="F18" s="10">
        <v>31806</v>
      </c>
      <c r="G18" s="10">
        <v>19</v>
      </c>
      <c r="H18" s="10">
        <v>14600</v>
      </c>
      <c r="I18" s="10">
        <f>SUM(D18:H18)</f>
        <v>166244</v>
      </c>
      <c r="J18" s="440" t="s">
        <v>142</v>
      </c>
      <c r="K18" s="441"/>
    </row>
    <row r="19" spans="2:11" ht="24.95" customHeight="1">
      <c r="B19" s="440" t="s">
        <v>113</v>
      </c>
      <c r="C19" s="441"/>
      <c r="D19" s="10">
        <v>338</v>
      </c>
      <c r="E19" s="10">
        <v>3680</v>
      </c>
      <c r="F19" s="10">
        <v>186</v>
      </c>
      <c r="G19" s="10">
        <v>0</v>
      </c>
      <c r="H19" s="10">
        <v>500</v>
      </c>
      <c r="I19" s="10">
        <f>SUM(D19:H19)</f>
        <v>4704</v>
      </c>
      <c r="J19" s="440" t="s">
        <v>112</v>
      </c>
      <c r="K19" s="441"/>
    </row>
    <row r="20" spans="2:11" ht="24.95" customHeight="1">
      <c r="B20" s="354" t="s">
        <v>18</v>
      </c>
      <c r="C20" s="355"/>
      <c r="D20" s="172"/>
      <c r="E20" s="172"/>
      <c r="F20" s="172"/>
      <c r="G20" s="172"/>
      <c r="H20" s="172"/>
      <c r="I20" s="172"/>
      <c r="J20" s="356" t="s">
        <v>17</v>
      </c>
      <c r="K20" s="357"/>
    </row>
    <row r="21" spans="2:11" ht="24.95" customHeight="1">
      <c r="B21" s="444" t="s">
        <v>116</v>
      </c>
      <c r="C21" s="445"/>
      <c r="D21" s="11">
        <v>55915</v>
      </c>
      <c r="E21" s="11">
        <v>116518</v>
      </c>
      <c r="F21" s="11">
        <v>25935</v>
      </c>
      <c r="G21" s="11">
        <v>10582</v>
      </c>
      <c r="H21" s="11">
        <v>181779</v>
      </c>
      <c r="I21" s="11">
        <f>SUM(D21:H21)</f>
        <v>390729</v>
      </c>
      <c r="J21" s="444" t="s">
        <v>142</v>
      </c>
      <c r="K21" s="445"/>
    </row>
    <row r="22" spans="2:11" ht="24.95" customHeight="1">
      <c r="B22" s="444" t="s">
        <v>113</v>
      </c>
      <c r="C22" s="445"/>
      <c r="D22" s="11">
        <v>1855</v>
      </c>
      <c r="E22" s="11">
        <v>59600</v>
      </c>
      <c r="F22" s="11">
        <v>4693</v>
      </c>
      <c r="G22" s="11">
        <v>0</v>
      </c>
      <c r="H22" s="11">
        <v>71337</v>
      </c>
      <c r="I22" s="11">
        <f>SUM(D22:H22)</f>
        <v>137485</v>
      </c>
      <c r="J22" s="444" t="s">
        <v>112</v>
      </c>
      <c r="K22" s="445"/>
    </row>
    <row r="23" spans="2:11" ht="24.95" customHeight="1">
      <c r="B23" s="362" t="s">
        <v>20</v>
      </c>
      <c r="C23" s="363"/>
      <c r="D23" s="168"/>
      <c r="E23" s="168"/>
      <c r="F23" s="168"/>
      <c r="G23" s="168"/>
      <c r="H23" s="168"/>
      <c r="I23" s="168"/>
      <c r="J23" s="364" t="s">
        <v>19</v>
      </c>
      <c r="K23" s="365"/>
    </row>
    <row r="24" spans="2:11" ht="24.95" customHeight="1">
      <c r="B24" s="440" t="s">
        <v>116</v>
      </c>
      <c r="C24" s="441"/>
      <c r="D24" s="10">
        <v>57312</v>
      </c>
      <c r="E24" s="10">
        <v>111940</v>
      </c>
      <c r="F24" s="10">
        <v>32256</v>
      </c>
      <c r="G24" s="10">
        <v>1140</v>
      </c>
      <c r="H24" s="10">
        <v>111112</v>
      </c>
      <c r="I24" s="10">
        <f>SUM(D24:H24)</f>
        <v>313760</v>
      </c>
      <c r="J24" s="440" t="s">
        <v>142</v>
      </c>
      <c r="K24" s="441"/>
    </row>
    <row r="25" spans="2:11" ht="24.95" customHeight="1">
      <c r="B25" s="440" t="s">
        <v>113</v>
      </c>
      <c r="C25" s="441"/>
      <c r="D25" s="10">
        <v>0</v>
      </c>
      <c r="E25" s="10">
        <v>386</v>
      </c>
      <c r="F25" s="10">
        <v>256</v>
      </c>
      <c r="G25" s="10">
        <v>0</v>
      </c>
      <c r="H25" s="10">
        <v>860</v>
      </c>
      <c r="I25" s="10">
        <f>SUM(D25:H25)</f>
        <v>1502</v>
      </c>
      <c r="J25" s="440" t="s">
        <v>112</v>
      </c>
      <c r="K25" s="441"/>
    </row>
    <row r="26" spans="2:11" ht="24.95" customHeight="1">
      <c r="B26" s="354" t="s">
        <v>22</v>
      </c>
      <c r="C26" s="355"/>
      <c r="D26" s="172"/>
      <c r="E26" s="172"/>
      <c r="F26" s="172"/>
      <c r="G26" s="172"/>
      <c r="H26" s="172"/>
      <c r="I26" s="172"/>
      <c r="J26" s="356" t="s">
        <v>21</v>
      </c>
      <c r="K26" s="357"/>
    </row>
    <row r="27" spans="2:11" ht="24.95" customHeight="1">
      <c r="B27" s="444" t="s">
        <v>116</v>
      </c>
      <c r="C27" s="445"/>
      <c r="D27" s="11">
        <v>38055</v>
      </c>
      <c r="E27" s="11">
        <v>8379</v>
      </c>
      <c r="F27" s="11">
        <v>1222</v>
      </c>
      <c r="G27" s="11">
        <v>282</v>
      </c>
      <c r="H27" s="11">
        <v>77770</v>
      </c>
      <c r="I27" s="11">
        <f>SUM(D27:H27)</f>
        <v>125708</v>
      </c>
      <c r="J27" s="444" t="s">
        <v>142</v>
      </c>
      <c r="K27" s="445"/>
    </row>
    <row r="28" spans="2:11" ht="24.95" customHeight="1">
      <c r="B28" s="444" t="s">
        <v>113</v>
      </c>
      <c r="C28" s="445"/>
      <c r="D28" s="11">
        <v>0</v>
      </c>
      <c r="E28" s="11">
        <v>0</v>
      </c>
      <c r="F28" s="11">
        <v>0</v>
      </c>
      <c r="G28" s="11">
        <v>0</v>
      </c>
      <c r="H28" s="11">
        <v>404</v>
      </c>
      <c r="I28" s="11">
        <f>SUM(D28:H28)</f>
        <v>404</v>
      </c>
      <c r="J28" s="444" t="s">
        <v>112</v>
      </c>
      <c r="K28" s="445"/>
    </row>
    <row r="29" spans="2:11" ht="42.75" customHeight="1">
      <c r="B29" s="24"/>
      <c r="C29" s="24"/>
      <c r="D29" s="25"/>
      <c r="E29" s="25"/>
      <c r="F29" s="25"/>
      <c r="G29" s="25"/>
      <c r="H29" s="25"/>
      <c r="I29" s="25"/>
      <c r="J29" s="24"/>
      <c r="K29" s="23"/>
    </row>
    <row r="30" spans="2:11" ht="42.75" customHeight="1">
      <c r="B30" s="28"/>
      <c r="C30" s="28"/>
      <c r="D30" s="25"/>
      <c r="E30" s="25"/>
      <c r="F30" s="25"/>
      <c r="G30" s="25"/>
      <c r="H30" s="25"/>
      <c r="I30" s="25"/>
      <c r="J30" s="28"/>
      <c r="K30" s="23"/>
    </row>
    <row r="31" spans="2:11" ht="42.75" customHeight="1">
      <c r="B31" s="456" t="s">
        <v>365</v>
      </c>
      <c r="C31" s="456"/>
      <c r="D31" s="15"/>
      <c r="E31" s="15"/>
      <c r="F31" s="15"/>
      <c r="G31" s="15"/>
      <c r="H31" s="15"/>
      <c r="I31" s="15"/>
      <c r="J31" s="457" t="s">
        <v>364</v>
      </c>
      <c r="K31" s="457"/>
    </row>
    <row r="32" spans="2:11" ht="42.75" customHeight="1">
      <c r="B32" s="241" t="s">
        <v>285</v>
      </c>
      <c r="C32" s="241"/>
      <c r="D32" s="241"/>
      <c r="E32" s="241"/>
      <c r="F32" s="241"/>
      <c r="G32" s="241"/>
      <c r="H32" s="241"/>
      <c r="I32" s="241"/>
      <c r="J32" s="241"/>
      <c r="K32" s="241"/>
    </row>
    <row r="33" spans="2:11" ht="42.75" customHeight="1">
      <c r="B33" s="241" t="s">
        <v>266</v>
      </c>
      <c r="C33" s="241"/>
      <c r="D33" s="241"/>
      <c r="E33" s="241"/>
      <c r="F33" s="241"/>
      <c r="G33" s="241"/>
      <c r="H33" s="241"/>
      <c r="I33" s="241"/>
      <c r="J33" s="241"/>
      <c r="K33" s="241"/>
    </row>
    <row r="34" spans="2:11" ht="20.25">
      <c r="B34" s="366" t="s">
        <v>150</v>
      </c>
      <c r="C34" s="367"/>
      <c r="D34" s="434" t="s">
        <v>62</v>
      </c>
      <c r="E34" s="303"/>
      <c r="F34" s="303"/>
      <c r="G34" s="303"/>
      <c r="H34" s="303"/>
      <c r="I34" s="304"/>
      <c r="J34" s="366" t="s">
        <v>149</v>
      </c>
      <c r="K34" s="367"/>
    </row>
    <row r="35" spans="2:11" ht="20.25">
      <c r="B35" s="368"/>
      <c r="C35" s="369"/>
      <c r="D35" s="125" t="s">
        <v>65</v>
      </c>
      <c r="E35" s="126" t="s">
        <v>64</v>
      </c>
      <c r="F35" s="126" t="s">
        <v>97</v>
      </c>
      <c r="G35" s="125" t="s">
        <v>82</v>
      </c>
      <c r="H35" s="127" t="s">
        <v>63</v>
      </c>
      <c r="I35" s="126" t="s">
        <v>35</v>
      </c>
      <c r="J35" s="368"/>
      <c r="K35" s="369"/>
    </row>
    <row r="36" spans="2:11" ht="47.25" customHeight="1">
      <c r="B36" s="368"/>
      <c r="C36" s="369"/>
      <c r="D36" s="113" t="s">
        <v>68</v>
      </c>
      <c r="E36" s="113" t="s">
        <v>67</v>
      </c>
      <c r="F36" s="113" t="s">
        <v>175</v>
      </c>
      <c r="G36" s="115" t="s">
        <v>80</v>
      </c>
      <c r="H36" s="113" t="s">
        <v>66</v>
      </c>
      <c r="I36" s="113" t="s">
        <v>34</v>
      </c>
      <c r="J36" s="368"/>
      <c r="K36" s="369"/>
    </row>
    <row r="37" spans="2:11" ht="24.95" customHeight="1">
      <c r="B37" s="354" t="s">
        <v>24</v>
      </c>
      <c r="C37" s="355"/>
      <c r="D37" s="201"/>
      <c r="E37" s="201"/>
      <c r="F37" s="201"/>
      <c r="G37" s="201"/>
      <c r="H37" s="201"/>
      <c r="I37" s="201"/>
      <c r="J37" s="356" t="s">
        <v>23</v>
      </c>
      <c r="K37" s="357"/>
    </row>
    <row r="38" spans="2:11" ht="24.95" customHeight="1">
      <c r="B38" s="444" t="s">
        <v>116</v>
      </c>
      <c r="C38" s="445"/>
      <c r="D38" s="202">
        <v>31825</v>
      </c>
      <c r="E38" s="202">
        <v>34675</v>
      </c>
      <c r="F38" s="202">
        <v>3564</v>
      </c>
      <c r="G38" s="202">
        <v>78</v>
      </c>
      <c r="H38" s="202">
        <v>14140</v>
      </c>
      <c r="I38" s="202">
        <f>SUM(D38:H38)</f>
        <v>84282</v>
      </c>
      <c r="J38" s="444" t="s">
        <v>142</v>
      </c>
      <c r="K38" s="445"/>
    </row>
    <row r="39" spans="2:11" ht="24.95" customHeight="1">
      <c r="B39" s="444" t="s">
        <v>113</v>
      </c>
      <c r="C39" s="445"/>
      <c r="D39" s="202">
        <v>0</v>
      </c>
      <c r="E39" s="202">
        <v>0</v>
      </c>
      <c r="F39" s="202">
        <v>0</v>
      </c>
      <c r="G39" s="202">
        <v>0</v>
      </c>
      <c r="H39" s="202">
        <v>101</v>
      </c>
      <c r="I39" s="202">
        <f>SUM(D39:H39)</f>
        <v>101</v>
      </c>
      <c r="J39" s="444" t="s">
        <v>112</v>
      </c>
      <c r="K39" s="445"/>
    </row>
    <row r="40" spans="2:11" ht="24.95" customHeight="1">
      <c r="B40" s="362" t="s">
        <v>26</v>
      </c>
      <c r="C40" s="363"/>
      <c r="D40" s="193"/>
      <c r="E40" s="193"/>
      <c r="F40" s="193"/>
      <c r="G40" s="193"/>
      <c r="H40" s="193"/>
      <c r="I40" s="193"/>
      <c r="J40" s="364" t="s">
        <v>25</v>
      </c>
      <c r="K40" s="365"/>
    </row>
    <row r="41" spans="2:11" ht="24.95" customHeight="1">
      <c r="B41" s="440" t="s">
        <v>116</v>
      </c>
      <c r="C41" s="441"/>
      <c r="D41" s="203">
        <v>6552</v>
      </c>
      <c r="E41" s="203">
        <v>16200</v>
      </c>
      <c r="F41" s="203">
        <v>4698</v>
      </c>
      <c r="G41" s="203">
        <v>1939</v>
      </c>
      <c r="H41" s="203">
        <v>10842</v>
      </c>
      <c r="I41" s="203">
        <f>SUM(D41:H41)</f>
        <v>40231</v>
      </c>
      <c r="J41" s="440" t="s">
        <v>142</v>
      </c>
      <c r="K41" s="441"/>
    </row>
    <row r="42" spans="2:11" ht="24.95" customHeight="1">
      <c r="B42" s="440" t="s">
        <v>113</v>
      </c>
      <c r="C42" s="441"/>
      <c r="D42" s="203">
        <v>0</v>
      </c>
      <c r="E42" s="203">
        <v>300</v>
      </c>
      <c r="F42" s="203">
        <v>0</v>
      </c>
      <c r="G42" s="203">
        <v>0</v>
      </c>
      <c r="H42" s="203">
        <v>0</v>
      </c>
      <c r="I42" s="203">
        <f>SUM(D42:H42)</f>
        <v>300</v>
      </c>
      <c r="J42" s="440" t="s">
        <v>112</v>
      </c>
      <c r="K42" s="441"/>
    </row>
    <row r="43" spans="2:11" ht="24.95" customHeight="1">
      <c r="B43" s="354" t="s">
        <v>28</v>
      </c>
      <c r="C43" s="355"/>
      <c r="D43" s="201"/>
      <c r="E43" s="201"/>
      <c r="F43" s="201"/>
      <c r="G43" s="201"/>
      <c r="H43" s="201"/>
      <c r="I43" s="201"/>
      <c r="J43" s="356" t="s">
        <v>27</v>
      </c>
      <c r="K43" s="357"/>
    </row>
    <row r="44" spans="2:11" ht="24.95" customHeight="1">
      <c r="B44" s="444" t="s">
        <v>116</v>
      </c>
      <c r="C44" s="445"/>
      <c r="D44" s="202">
        <v>103428</v>
      </c>
      <c r="E44" s="202">
        <v>33660</v>
      </c>
      <c r="F44" s="202">
        <v>11907</v>
      </c>
      <c r="G44" s="202">
        <v>378</v>
      </c>
      <c r="H44" s="202">
        <v>31080</v>
      </c>
      <c r="I44" s="202">
        <f>SUM(D44:H44)</f>
        <v>180453</v>
      </c>
      <c r="J44" s="444" t="s">
        <v>142</v>
      </c>
      <c r="K44" s="445"/>
    </row>
    <row r="45" spans="2:11" ht="24.95" customHeight="1">
      <c r="B45" s="444" t="s">
        <v>113</v>
      </c>
      <c r="C45" s="445"/>
      <c r="D45" s="202">
        <v>221</v>
      </c>
      <c r="E45" s="202">
        <v>204</v>
      </c>
      <c r="F45" s="202">
        <v>63</v>
      </c>
      <c r="G45" s="202">
        <v>0</v>
      </c>
      <c r="H45" s="202">
        <v>1480</v>
      </c>
      <c r="I45" s="202">
        <f>SUM(D45:H45)</f>
        <v>1968</v>
      </c>
      <c r="J45" s="444" t="s">
        <v>112</v>
      </c>
      <c r="K45" s="445"/>
    </row>
    <row r="46" spans="2:11" ht="24.95" customHeight="1">
      <c r="B46" s="362" t="s">
        <v>30</v>
      </c>
      <c r="C46" s="363"/>
      <c r="D46" s="193"/>
      <c r="E46" s="193"/>
      <c r="F46" s="193"/>
      <c r="G46" s="193"/>
      <c r="H46" s="193"/>
      <c r="I46" s="193"/>
      <c r="J46" s="364" t="s">
        <v>29</v>
      </c>
      <c r="K46" s="365"/>
    </row>
    <row r="47" spans="2:11" ht="24.95" customHeight="1">
      <c r="B47" s="440" t="s">
        <v>116</v>
      </c>
      <c r="C47" s="441"/>
      <c r="D47" s="203">
        <v>21973</v>
      </c>
      <c r="E47" s="203">
        <v>17820</v>
      </c>
      <c r="F47" s="203">
        <v>4100</v>
      </c>
      <c r="G47" s="203">
        <v>5</v>
      </c>
      <c r="H47" s="203">
        <v>27840</v>
      </c>
      <c r="I47" s="203">
        <f>SUM(D47:H47)</f>
        <v>71738</v>
      </c>
      <c r="J47" s="440" t="s">
        <v>142</v>
      </c>
      <c r="K47" s="441"/>
    </row>
    <row r="48" spans="2:11" ht="24.95" customHeight="1">
      <c r="B48" s="440" t="s">
        <v>113</v>
      </c>
      <c r="C48" s="441"/>
      <c r="D48" s="203">
        <v>438</v>
      </c>
      <c r="E48" s="203">
        <v>198</v>
      </c>
      <c r="F48" s="203">
        <v>0</v>
      </c>
      <c r="G48" s="203">
        <v>0</v>
      </c>
      <c r="H48" s="203">
        <v>192</v>
      </c>
      <c r="I48" s="203">
        <f>SUM(D48:H48)</f>
        <v>828</v>
      </c>
      <c r="J48" s="440" t="s">
        <v>112</v>
      </c>
      <c r="K48" s="441"/>
    </row>
    <row r="49" spans="2:11" ht="24.95" customHeight="1">
      <c r="B49" s="354" t="s">
        <v>31</v>
      </c>
      <c r="C49" s="355"/>
      <c r="D49" s="201"/>
      <c r="E49" s="201"/>
      <c r="F49" s="201"/>
      <c r="G49" s="201"/>
      <c r="H49" s="201"/>
      <c r="I49" s="201"/>
      <c r="J49" s="356" t="s">
        <v>6</v>
      </c>
      <c r="K49" s="357"/>
    </row>
    <row r="50" spans="2:11" ht="24.95" customHeight="1">
      <c r="B50" s="444" t="s">
        <v>116</v>
      </c>
      <c r="C50" s="445"/>
      <c r="D50" s="202">
        <v>14056</v>
      </c>
      <c r="E50" s="202">
        <v>23980</v>
      </c>
      <c r="F50" s="202">
        <v>5056</v>
      </c>
      <c r="G50" s="202">
        <v>67</v>
      </c>
      <c r="H50" s="202">
        <v>29058</v>
      </c>
      <c r="I50" s="202">
        <f>SUM(D50:H50)</f>
        <v>72217</v>
      </c>
      <c r="J50" s="444" t="s">
        <v>142</v>
      </c>
      <c r="K50" s="445"/>
    </row>
    <row r="51" spans="2:11" ht="24.95" customHeight="1">
      <c r="B51" s="444" t="s">
        <v>113</v>
      </c>
      <c r="C51" s="445"/>
      <c r="D51" s="202">
        <v>0</v>
      </c>
      <c r="E51" s="202">
        <v>109</v>
      </c>
      <c r="F51" s="202">
        <v>192</v>
      </c>
      <c r="G51" s="202">
        <v>0</v>
      </c>
      <c r="H51" s="202">
        <v>174</v>
      </c>
      <c r="I51" s="202">
        <f>SUM(D51:H51)</f>
        <v>475</v>
      </c>
      <c r="J51" s="444" t="s">
        <v>112</v>
      </c>
      <c r="K51" s="445"/>
    </row>
    <row r="52" spans="2:11" ht="24.95" customHeight="1">
      <c r="B52" s="362" t="s">
        <v>33</v>
      </c>
      <c r="C52" s="363"/>
      <c r="D52" s="193"/>
      <c r="E52" s="193"/>
      <c r="F52" s="193"/>
      <c r="G52" s="193"/>
      <c r="H52" s="193"/>
      <c r="I52" s="193"/>
      <c r="J52" s="364" t="s">
        <v>32</v>
      </c>
      <c r="K52" s="365"/>
    </row>
    <row r="53" spans="2:11" ht="24.95" customHeight="1">
      <c r="B53" s="440" t="s">
        <v>116</v>
      </c>
      <c r="C53" s="441"/>
      <c r="D53" s="203">
        <v>14559</v>
      </c>
      <c r="E53" s="203">
        <v>22560</v>
      </c>
      <c r="F53" s="203">
        <v>2788</v>
      </c>
      <c r="G53" s="203">
        <v>238</v>
      </c>
      <c r="H53" s="203">
        <v>20862</v>
      </c>
      <c r="I53" s="203">
        <f>SUM(D53:H53)</f>
        <v>61007</v>
      </c>
      <c r="J53" s="440" t="s">
        <v>142</v>
      </c>
      <c r="K53" s="441"/>
    </row>
    <row r="54" spans="2:11" ht="24.95" customHeight="1">
      <c r="B54" s="440" t="s">
        <v>113</v>
      </c>
      <c r="C54" s="441"/>
      <c r="D54" s="203">
        <v>69</v>
      </c>
      <c r="E54" s="203">
        <v>0</v>
      </c>
      <c r="F54" s="203">
        <v>0</v>
      </c>
      <c r="G54" s="203">
        <v>0</v>
      </c>
      <c r="H54" s="203">
        <v>57</v>
      </c>
      <c r="I54" s="203">
        <f>SUM(D54:H54)</f>
        <v>126</v>
      </c>
      <c r="J54" s="440" t="s">
        <v>112</v>
      </c>
      <c r="K54" s="441"/>
    </row>
    <row r="55" spans="2:11" ht="24.95" customHeight="1">
      <c r="B55" s="350" t="s">
        <v>35</v>
      </c>
      <c r="C55" s="351"/>
      <c r="D55" s="200"/>
      <c r="E55" s="200"/>
      <c r="F55" s="200"/>
      <c r="G55" s="200"/>
      <c r="H55" s="200"/>
      <c r="I55" s="200"/>
      <c r="J55" s="352" t="s">
        <v>34</v>
      </c>
      <c r="K55" s="353"/>
    </row>
    <row r="56" spans="2:11" ht="24.95" customHeight="1">
      <c r="B56" s="454" t="s">
        <v>116</v>
      </c>
      <c r="C56" s="455"/>
      <c r="D56" s="12">
        <f t="shared" ref="D56:H57" si="0">D9+D12+D15+D18+D21+D24+D27+D38+D41+D44+D47+D50+D53</f>
        <v>661452</v>
      </c>
      <c r="E56" s="12">
        <f t="shared" si="0"/>
        <v>999910</v>
      </c>
      <c r="F56" s="12">
        <f t="shared" si="0"/>
        <v>273831</v>
      </c>
      <c r="G56" s="12">
        <f t="shared" si="0"/>
        <v>27203</v>
      </c>
      <c r="H56" s="12">
        <f t="shared" si="0"/>
        <v>1475306</v>
      </c>
      <c r="I56" s="12">
        <f>SUM(D56:H56)</f>
        <v>3437702</v>
      </c>
      <c r="J56" s="454" t="s">
        <v>142</v>
      </c>
      <c r="K56" s="455"/>
    </row>
    <row r="57" spans="2:11" ht="24.95" customHeight="1">
      <c r="B57" s="454" t="s">
        <v>113</v>
      </c>
      <c r="C57" s="455"/>
      <c r="D57" s="12">
        <f>D10+D13+D16+D19+D22+D25+D28+D39+D42+D45+D48+D51+D54</f>
        <v>3539</v>
      </c>
      <c r="E57" s="12">
        <f t="shared" si="0"/>
        <v>95327</v>
      </c>
      <c r="F57" s="12">
        <f t="shared" si="0"/>
        <v>10257</v>
      </c>
      <c r="G57" s="12">
        <f t="shared" si="0"/>
        <v>0</v>
      </c>
      <c r="H57" s="12">
        <f t="shared" si="0"/>
        <v>135102</v>
      </c>
      <c r="I57" s="12">
        <f>SUM(D57:H57)</f>
        <v>244225</v>
      </c>
      <c r="J57" s="454" t="s">
        <v>112</v>
      </c>
      <c r="K57" s="455"/>
    </row>
    <row r="58" spans="2:11" ht="18">
      <c r="B58" s="255" t="s">
        <v>332</v>
      </c>
      <c r="C58" s="255"/>
      <c r="D58" s="255"/>
      <c r="E58" s="255"/>
      <c r="F58" s="255"/>
      <c r="G58" s="255"/>
      <c r="H58" s="55"/>
      <c r="I58" s="55"/>
      <c r="J58" s="55"/>
      <c r="K58" s="110" t="s">
        <v>333</v>
      </c>
    </row>
  </sheetData>
  <mergeCells count="97">
    <mergeCell ref="B3:K3"/>
    <mergeCell ref="B4:K4"/>
    <mergeCell ref="B5:C7"/>
    <mergeCell ref="D5:I5"/>
    <mergeCell ref="J5:K7"/>
    <mergeCell ref="B8:C8"/>
    <mergeCell ref="J8:K8"/>
    <mergeCell ref="B9:C9"/>
    <mergeCell ref="J9:K9"/>
    <mergeCell ref="B10:C10"/>
    <mergeCell ref="J10:K10"/>
    <mergeCell ref="B11:C11"/>
    <mergeCell ref="J11:K11"/>
    <mergeCell ref="B12:C12"/>
    <mergeCell ref="J12:K12"/>
    <mergeCell ref="B13:C13"/>
    <mergeCell ref="J13:K13"/>
    <mergeCell ref="B14:C14"/>
    <mergeCell ref="J14:K14"/>
    <mergeCell ref="B15:C15"/>
    <mergeCell ref="J15:K15"/>
    <mergeCell ref="B16:C16"/>
    <mergeCell ref="J16:K16"/>
    <mergeCell ref="B17:C17"/>
    <mergeCell ref="J17:K17"/>
    <mergeCell ref="B18:C18"/>
    <mergeCell ref="J18:K18"/>
    <mergeCell ref="B19:C19"/>
    <mergeCell ref="J19:K19"/>
    <mergeCell ref="B20:C20"/>
    <mergeCell ref="J20:K20"/>
    <mergeCell ref="B21:C21"/>
    <mergeCell ref="J21:K21"/>
    <mergeCell ref="B22:C22"/>
    <mergeCell ref="J22:K22"/>
    <mergeCell ref="B23:C23"/>
    <mergeCell ref="J23:K23"/>
    <mergeCell ref="B24:C24"/>
    <mergeCell ref="J24:K24"/>
    <mergeCell ref="B25:C25"/>
    <mergeCell ref="J25:K25"/>
    <mergeCell ref="B26:C26"/>
    <mergeCell ref="J26:K26"/>
    <mergeCell ref="B27:C27"/>
    <mergeCell ref="J27:K27"/>
    <mergeCell ref="B28:C28"/>
    <mergeCell ref="J28:K28"/>
    <mergeCell ref="B31:C31"/>
    <mergeCell ref="J31:K31"/>
    <mergeCell ref="B32:K32"/>
    <mergeCell ref="B33:K33"/>
    <mergeCell ref="B34:C36"/>
    <mergeCell ref="D34:I34"/>
    <mergeCell ref="J34:K36"/>
    <mergeCell ref="B37:C37"/>
    <mergeCell ref="J37:K37"/>
    <mergeCell ref="B38:C38"/>
    <mergeCell ref="J38:K38"/>
    <mergeCell ref="B39:C39"/>
    <mergeCell ref="J39:K39"/>
    <mergeCell ref="B40:C40"/>
    <mergeCell ref="J40:K40"/>
    <mergeCell ref="B41:C41"/>
    <mergeCell ref="J41:K41"/>
    <mergeCell ref="B42:C42"/>
    <mergeCell ref="J42:K42"/>
    <mergeCell ref="B43:C43"/>
    <mergeCell ref="J43:K43"/>
    <mergeCell ref="B44:C44"/>
    <mergeCell ref="J44:K44"/>
    <mergeCell ref="B45:C45"/>
    <mergeCell ref="J45:K45"/>
    <mergeCell ref="B46:C46"/>
    <mergeCell ref="J46:K46"/>
    <mergeCell ref="B47:C47"/>
    <mergeCell ref="J47:K47"/>
    <mergeCell ref="B48:C48"/>
    <mergeCell ref="J48:K48"/>
    <mergeCell ref="B49:C49"/>
    <mergeCell ref="J49:K49"/>
    <mergeCell ref="J55:K55"/>
    <mergeCell ref="B50:C50"/>
    <mergeCell ref="J50:K50"/>
    <mergeCell ref="B51:C51"/>
    <mergeCell ref="J51:K51"/>
    <mergeCell ref="B52:C52"/>
    <mergeCell ref="J52:K52"/>
    <mergeCell ref="B56:C56"/>
    <mergeCell ref="J56:K56"/>
    <mergeCell ref="B57:C57"/>
    <mergeCell ref="J57:K57"/>
    <mergeCell ref="B58:G58"/>
    <mergeCell ref="B53:C53"/>
    <mergeCell ref="J53:K53"/>
    <mergeCell ref="B54:C54"/>
    <mergeCell ref="J54:K54"/>
    <mergeCell ref="B55:C55"/>
  </mergeCells>
  <pageMargins left="0.7" right="0.7" top="0.75" bottom="0.75" header="0.3" footer="0.3"/>
  <pageSetup paperSize="9" scale="3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44">
    <tabColor theme="8" tint="0.79998168889431442"/>
    <pageSetUpPr fitToPage="1"/>
  </sheetPr>
  <dimension ref="B2:N78"/>
  <sheetViews>
    <sheetView showGridLines="0" rightToLeft="1" view="pageBreakPreview" topLeftCell="A61" zoomScale="80" zoomScaleNormal="100" zoomScaleSheetLayoutView="80" workbookViewId="0">
      <selection activeCell="I78" sqref="I78"/>
    </sheetView>
  </sheetViews>
  <sheetFormatPr defaultRowHeight="12.75"/>
  <cols>
    <col min="2" max="3" width="13.28515625" customWidth="1"/>
    <col min="4" max="9" width="25.7109375" customWidth="1"/>
    <col min="10" max="10" width="13.28515625" customWidth="1"/>
    <col min="11" max="11" width="25.85546875" customWidth="1"/>
    <col min="12" max="12" width="4.7109375" customWidth="1"/>
    <col min="13" max="13" width="14.42578125" customWidth="1"/>
  </cols>
  <sheetData>
    <row r="2" spans="2:11" ht="19.5">
      <c r="B2" s="204" t="s">
        <v>366</v>
      </c>
      <c r="K2" s="14" t="s">
        <v>330</v>
      </c>
    </row>
    <row r="3" spans="2:11" ht="25.5">
      <c r="B3" s="241" t="s">
        <v>337</v>
      </c>
      <c r="C3" s="241"/>
      <c r="D3" s="241"/>
      <c r="E3" s="241"/>
      <c r="F3" s="241"/>
      <c r="G3" s="241"/>
      <c r="H3" s="241"/>
      <c r="I3" s="241"/>
      <c r="J3" s="241"/>
      <c r="K3" s="241"/>
    </row>
    <row r="4" spans="2:11" ht="25.5">
      <c r="B4" s="241" t="s">
        <v>287</v>
      </c>
      <c r="C4" s="241"/>
      <c r="D4" s="241"/>
      <c r="E4" s="241"/>
      <c r="F4" s="241"/>
      <c r="G4" s="241"/>
      <c r="H4" s="241"/>
      <c r="I4" s="241"/>
      <c r="J4" s="241"/>
      <c r="K4" s="241"/>
    </row>
    <row r="5" spans="2:11" ht="20.25">
      <c r="B5" s="366" t="s">
        <v>99</v>
      </c>
      <c r="C5" s="367"/>
      <c r="D5" s="434" t="s">
        <v>62</v>
      </c>
      <c r="E5" s="303"/>
      <c r="F5" s="303"/>
      <c r="G5" s="303"/>
      <c r="H5" s="303"/>
      <c r="I5" s="304"/>
      <c r="J5" s="366" t="s">
        <v>331</v>
      </c>
      <c r="K5" s="367"/>
    </row>
    <row r="6" spans="2:11" ht="20.25">
      <c r="B6" s="368"/>
      <c r="C6" s="369"/>
      <c r="D6" s="125" t="s">
        <v>65</v>
      </c>
      <c r="E6" s="126" t="s">
        <v>64</v>
      </c>
      <c r="F6" s="126" t="s">
        <v>97</v>
      </c>
      <c r="G6" s="125" t="s">
        <v>82</v>
      </c>
      <c r="H6" s="127" t="s">
        <v>63</v>
      </c>
      <c r="I6" s="126" t="s">
        <v>35</v>
      </c>
      <c r="J6" s="368"/>
      <c r="K6" s="369"/>
    </row>
    <row r="7" spans="2:11" ht="47.25" customHeight="1">
      <c r="B7" s="368"/>
      <c r="C7" s="369"/>
      <c r="D7" s="113" t="s">
        <v>68</v>
      </c>
      <c r="E7" s="113" t="s">
        <v>67</v>
      </c>
      <c r="F7" s="113" t="s">
        <v>175</v>
      </c>
      <c r="G7" s="115" t="s">
        <v>80</v>
      </c>
      <c r="H7" s="113" t="s">
        <v>66</v>
      </c>
      <c r="I7" s="113" t="s">
        <v>34</v>
      </c>
      <c r="J7" s="368"/>
      <c r="K7" s="369"/>
    </row>
    <row r="8" spans="2:11" ht="24.95" customHeight="1">
      <c r="B8" s="354" t="s">
        <v>8</v>
      </c>
      <c r="C8" s="355"/>
      <c r="D8" s="172"/>
      <c r="E8" s="172"/>
      <c r="F8" s="172"/>
      <c r="G8" s="172"/>
      <c r="H8" s="172"/>
      <c r="I8" s="172"/>
      <c r="J8" s="356" t="s">
        <v>7</v>
      </c>
      <c r="K8" s="357"/>
    </row>
    <row r="9" spans="2:11" ht="24.95" customHeight="1">
      <c r="B9" s="444" t="s">
        <v>91</v>
      </c>
      <c r="C9" s="445"/>
      <c r="D9" s="11">
        <v>560</v>
      </c>
      <c r="E9" s="11">
        <v>29667</v>
      </c>
      <c r="F9" s="11">
        <v>5668</v>
      </c>
      <c r="G9" s="11">
        <v>0</v>
      </c>
      <c r="H9" s="11">
        <v>6075</v>
      </c>
      <c r="I9" s="11">
        <f>SUM(D9:H9)</f>
        <v>41970</v>
      </c>
      <c r="J9" s="444" t="s">
        <v>94</v>
      </c>
      <c r="K9" s="445"/>
    </row>
    <row r="10" spans="2:11" ht="24.95" customHeight="1">
      <c r="B10" s="444" t="s">
        <v>92</v>
      </c>
      <c r="C10" s="445"/>
      <c r="D10" s="11">
        <v>39760</v>
      </c>
      <c r="E10" s="11">
        <v>287804</v>
      </c>
      <c r="F10" s="11">
        <v>98972</v>
      </c>
      <c r="G10" s="11">
        <v>1274</v>
      </c>
      <c r="H10" s="11">
        <v>215055</v>
      </c>
      <c r="I10" s="11">
        <f t="shared" ref="I10:I35" si="0">SUM(D10:H10)</f>
        <v>642865</v>
      </c>
      <c r="J10" s="444" t="s">
        <v>143</v>
      </c>
      <c r="K10" s="445"/>
    </row>
    <row r="11" spans="2:11" ht="24.95" customHeight="1">
      <c r="B11" s="444" t="s">
        <v>93</v>
      </c>
      <c r="C11" s="445"/>
      <c r="D11" s="11">
        <v>7840</v>
      </c>
      <c r="E11" s="11">
        <v>78089</v>
      </c>
      <c r="F11" s="11">
        <v>27032</v>
      </c>
      <c r="G11" s="11">
        <v>364</v>
      </c>
      <c r="H11" s="11">
        <v>67230</v>
      </c>
      <c r="I11" s="11">
        <f t="shared" si="0"/>
        <v>180555</v>
      </c>
      <c r="J11" s="444" t="s">
        <v>95</v>
      </c>
      <c r="K11" s="445"/>
    </row>
    <row r="12" spans="2:11" ht="24.95" customHeight="1">
      <c r="B12" s="362" t="s">
        <v>12</v>
      </c>
      <c r="C12" s="363" t="s">
        <v>12</v>
      </c>
      <c r="D12" s="168"/>
      <c r="E12" s="168"/>
      <c r="F12" s="168"/>
      <c r="G12" s="168"/>
      <c r="H12" s="168"/>
      <c r="I12" s="168"/>
      <c r="J12" s="364" t="s">
        <v>11</v>
      </c>
      <c r="K12" s="365"/>
    </row>
    <row r="13" spans="2:11" ht="24.95" customHeight="1">
      <c r="B13" s="440" t="s">
        <v>91</v>
      </c>
      <c r="C13" s="441"/>
      <c r="D13" s="10">
        <v>4620</v>
      </c>
      <c r="E13" s="10">
        <v>4541</v>
      </c>
      <c r="F13" s="10">
        <v>925</v>
      </c>
      <c r="G13" s="10">
        <v>406</v>
      </c>
      <c r="H13" s="10">
        <v>30900</v>
      </c>
      <c r="I13" s="10">
        <f t="shared" si="0"/>
        <v>41392</v>
      </c>
      <c r="J13" s="440" t="s">
        <v>94</v>
      </c>
      <c r="K13" s="441"/>
    </row>
    <row r="14" spans="2:11" ht="24.95" customHeight="1">
      <c r="B14" s="440" t="s">
        <v>92</v>
      </c>
      <c r="C14" s="441"/>
      <c r="D14" s="10">
        <v>163548</v>
      </c>
      <c r="E14" s="10">
        <v>102292</v>
      </c>
      <c r="F14" s="10">
        <v>17205</v>
      </c>
      <c r="G14" s="10">
        <v>8526</v>
      </c>
      <c r="H14" s="10">
        <v>480186</v>
      </c>
      <c r="I14" s="10">
        <f t="shared" si="0"/>
        <v>771757</v>
      </c>
      <c r="J14" s="440" t="s">
        <v>143</v>
      </c>
      <c r="K14" s="441"/>
    </row>
    <row r="15" spans="2:11" ht="24.95" customHeight="1">
      <c r="B15" s="440" t="s">
        <v>93</v>
      </c>
      <c r="C15" s="441"/>
      <c r="D15" s="10">
        <v>15708</v>
      </c>
      <c r="E15" s="10">
        <v>10994</v>
      </c>
      <c r="F15" s="10">
        <v>2960</v>
      </c>
      <c r="G15" s="10">
        <v>1218</v>
      </c>
      <c r="H15" s="10">
        <v>65199</v>
      </c>
      <c r="I15" s="10">
        <f t="shared" si="0"/>
        <v>96079</v>
      </c>
      <c r="J15" s="440" t="s">
        <v>95</v>
      </c>
      <c r="K15" s="441"/>
    </row>
    <row r="16" spans="2:11" ht="24.95" customHeight="1">
      <c r="B16" s="354" t="s">
        <v>14</v>
      </c>
      <c r="C16" s="355" t="s">
        <v>14</v>
      </c>
      <c r="D16" s="172"/>
      <c r="E16" s="172"/>
      <c r="F16" s="172"/>
      <c r="G16" s="172"/>
      <c r="H16" s="172"/>
      <c r="I16" s="172"/>
      <c r="J16" s="356" t="s">
        <v>13</v>
      </c>
      <c r="K16" s="357"/>
    </row>
    <row r="17" spans="2:11" ht="24.95" customHeight="1">
      <c r="B17" s="444" t="s">
        <v>91</v>
      </c>
      <c r="C17" s="445"/>
      <c r="D17" s="11">
        <v>676</v>
      </c>
      <c r="E17" s="11">
        <v>1383</v>
      </c>
      <c r="F17" s="11">
        <v>84</v>
      </c>
      <c r="G17" s="11">
        <v>0</v>
      </c>
      <c r="H17" s="11">
        <v>6110</v>
      </c>
      <c r="I17" s="11">
        <f t="shared" si="0"/>
        <v>8253</v>
      </c>
      <c r="J17" s="444" t="s">
        <v>94</v>
      </c>
      <c r="K17" s="445"/>
    </row>
    <row r="18" spans="2:11" ht="24.95" customHeight="1">
      <c r="B18" s="444" t="s">
        <v>92</v>
      </c>
      <c r="C18" s="445"/>
      <c r="D18" s="11">
        <v>46137</v>
      </c>
      <c r="E18" s="11">
        <v>32731</v>
      </c>
      <c r="F18" s="11">
        <v>2436</v>
      </c>
      <c r="G18" s="11">
        <v>687</v>
      </c>
      <c r="H18" s="11">
        <v>117030</v>
      </c>
      <c r="I18" s="11">
        <f t="shared" si="0"/>
        <v>199021</v>
      </c>
      <c r="J18" s="444" t="s">
        <v>143</v>
      </c>
      <c r="K18" s="445"/>
    </row>
    <row r="19" spans="2:11" ht="24.95" customHeight="1">
      <c r="B19" s="444" t="s">
        <v>93</v>
      </c>
      <c r="C19" s="445"/>
      <c r="D19" s="11">
        <v>14027</v>
      </c>
      <c r="E19" s="11">
        <v>3227</v>
      </c>
      <c r="F19" s="11">
        <v>84</v>
      </c>
      <c r="G19" s="11">
        <v>0</v>
      </c>
      <c r="H19" s="11">
        <v>28435</v>
      </c>
      <c r="I19" s="11">
        <f t="shared" si="0"/>
        <v>45773</v>
      </c>
      <c r="J19" s="444" t="s">
        <v>95</v>
      </c>
      <c r="K19" s="445"/>
    </row>
    <row r="20" spans="2:11" ht="24.95" customHeight="1">
      <c r="B20" s="362" t="s">
        <v>16</v>
      </c>
      <c r="C20" s="363" t="s">
        <v>16</v>
      </c>
      <c r="D20" s="168"/>
      <c r="E20" s="168"/>
      <c r="F20" s="168"/>
      <c r="G20" s="168"/>
      <c r="H20" s="168"/>
      <c r="I20" s="168"/>
      <c r="J20" s="364" t="s">
        <v>15</v>
      </c>
      <c r="K20" s="365"/>
    </row>
    <row r="21" spans="2:11" ht="24.95" customHeight="1">
      <c r="B21" s="440" t="s">
        <v>91</v>
      </c>
      <c r="C21" s="441"/>
      <c r="D21" s="10">
        <v>5408</v>
      </c>
      <c r="E21" s="10">
        <v>2760</v>
      </c>
      <c r="F21" s="10">
        <v>744</v>
      </c>
      <c r="G21" s="10">
        <v>1</v>
      </c>
      <c r="H21" s="10">
        <v>400</v>
      </c>
      <c r="I21" s="10">
        <f t="shared" si="0"/>
        <v>9313</v>
      </c>
      <c r="J21" s="440" t="s">
        <v>94</v>
      </c>
      <c r="K21" s="441"/>
    </row>
    <row r="22" spans="2:11" ht="24.95" customHeight="1">
      <c r="B22" s="440" t="s">
        <v>92</v>
      </c>
      <c r="C22" s="441"/>
      <c r="D22" s="10">
        <v>13689</v>
      </c>
      <c r="E22" s="10">
        <v>77740</v>
      </c>
      <c r="F22" s="10">
        <v>25668</v>
      </c>
      <c r="G22" s="10">
        <v>9</v>
      </c>
      <c r="H22" s="10">
        <v>11700</v>
      </c>
      <c r="I22" s="10">
        <f t="shared" si="0"/>
        <v>128806</v>
      </c>
      <c r="J22" s="440" t="s">
        <v>143</v>
      </c>
      <c r="K22" s="441"/>
    </row>
    <row r="23" spans="2:11" ht="24.95" customHeight="1">
      <c r="B23" s="440" t="s">
        <v>93</v>
      </c>
      <c r="C23" s="441"/>
      <c r="D23" s="10">
        <v>6760</v>
      </c>
      <c r="E23" s="10">
        <v>17480</v>
      </c>
      <c r="F23" s="10">
        <v>5580</v>
      </c>
      <c r="G23" s="10">
        <v>9</v>
      </c>
      <c r="H23" s="10">
        <v>3000</v>
      </c>
      <c r="I23" s="10">
        <f t="shared" si="0"/>
        <v>32829</v>
      </c>
      <c r="J23" s="440" t="s">
        <v>95</v>
      </c>
      <c r="K23" s="441"/>
    </row>
    <row r="24" spans="2:11" ht="24.95" customHeight="1">
      <c r="B24" s="354" t="s">
        <v>18</v>
      </c>
      <c r="C24" s="355" t="s">
        <v>18</v>
      </c>
      <c r="D24" s="172"/>
      <c r="E24" s="172"/>
      <c r="F24" s="172"/>
      <c r="G24" s="172"/>
      <c r="H24" s="172"/>
      <c r="I24" s="172"/>
      <c r="J24" s="356" t="s">
        <v>17</v>
      </c>
      <c r="K24" s="357"/>
    </row>
    <row r="25" spans="2:11" ht="24.95" customHeight="1">
      <c r="B25" s="444" t="s">
        <v>91</v>
      </c>
      <c r="C25" s="445"/>
      <c r="D25" s="11">
        <v>1325</v>
      </c>
      <c r="E25" s="11">
        <v>12814</v>
      </c>
      <c r="F25" s="11">
        <v>247</v>
      </c>
      <c r="G25" s="11">
        <v>0</v>
      </c>
      <c r="H25" s="11">
        <v>7110</v>
      </c>
      <c r="I25" s="11">
        <f t="shared" si="0"/>
        <v>21496</v>
      </c>
      <c r="J25" s="444" t="s">
        <v>94</v>
      </c>
      <c r="K25" s="445"/>
    </row>
    <row r="26" spans="2:11" ht="24.95" customHeight="1">
      <c r="B26" s="444" t="s">
        <v>92</v>
      </c>
      <c r="C26" s="445"/>
      <c r="D26" s="11">
        <v>54060</v>
      </c>
      <c r="E26" s="11">
        <v>149149</v>
      </c>
      <c r="F26" s="11">
        <v>29640</v>
      </c>
      <c r="G26" s="11">
        <v>10582</v>
      </c>
      <c r="H26" s="11">
        <v>222543</v>
      </c>
      <c r="I26" s="11">
        <f t="shared" si="0"/>
        <v>465974</v>
      </c>
      <c r="J26" s="444" t="s">
        <v>143</v>
      </c>
      <c r="K26" s="445"/>
    </row>
    <row r="27" spans="2:11" ht="24.95" customHeight="1">
      <c r="B27" s="444" t="s">
        <v>93</v>
      </c>
      <c r="C27" s="445"/>
      <c r="D27" s="11">
        <v>2385</v>
      </c>
      <c r="E27" s="11">
        <v>14155</v>
      </c>
      <c r="F27" s="11">
        <v>741</v>
      </c>
      <c r="G27" s="11">
        <v>0</v>
      </c>
      <c r="H27" s="11">
        <v>23463</v>
      </c>
      <c r="I27" s="11">
        <f t="shared" si="0"/>
        <v>40744</v>
      </c>
      <c r="J27" s="444" t="s">
        <v>95</v>
      </c>
      <c r="K27" s="445"/>
    </row>
    <row r="28" spans="2:11" ht="24.95" customHeight="1">
      <c r="B28" s="362" t="s">
        <v>20</v>
      </c>
      <c r="C28" s="363" t="s">
        <v>20</v>
      </c>
      <c r="D28" s="168"/>
      <c r="E28" s="168"/>
      <c r="F28" s="168"/>
      <c r="G28" s="168"/>
      <c r="H28" s="168"/>
      <c r="I28" s="168"/>
      <c r="J28" s="364" t="s">
        <v>19</v>
      </c>
      <c r="K28" s="365"/>
    </row>
    <row r="29" spans="2:11" ht="24.95" customHeight="1">
      <c r="B29" s="440" t="s">
        <v>91</v>
      </c>
      <c r="C29" s="441"/>
      <c r="D29" s="10">
        <v>9950</v>
      </c>
      <c r="E29" s="10">
        <v>25090</v>
      </c>
      <c r="F29" s="10">
        <v>11904</v>
      </c>
      <c r="G29" s="10">
        <v>240</v>
      </c>
      <c r="H29" s="10">
        <v>24940</v>
      </c>
      <c r="I29" s="10">
        <f t="shared" si="0"/>
        <v>72124</v>
      </c>
      <c r="J29" s="440" t="s">
        <v>94</v>
      </c>
      <c r="K29" s="441"/>
    </row>
    <row r="30" spans="2:11" ht="24.95" customHeight="1">
      <c r="B30" s="440" t="s">
        <v>92</v>
      </c>
      <c r="C30" s="441"/>
      <c r="D30" s="10">
        <v>47362</v>
      </c>
      <c r="E30" s="10">
        <v>85306</v>
      </c>
      <c r="F30" s="10">
        <v>19328</v>
      </c>
      <c r="G30" s="10">
        <v>870</v>
      </c>
      <c r="H30" s="10">
        <v>84452</v>
      </c>
      <c r="I30" s="10">
        <f t="shared" si="0"/>
        <v>237318</v>
      </c>
      <c r="J30" s="440" t="s">
        <v>143</v>
      </c>
      <c r="K30" s="441"/>
    </row>
    <row r="31" spans="2:11" ht="24.95" customHeight="1">
      <c r="B31" s="440" t="s">
        <v>93</v>
      </c>
      <c r="C31" s="441"/>
      <c r="D31" s="10">
        <v>0</v>
      </c>
      <c r="E31" s="10">
        <v>1930</v>
      </c>
      <c r="F31" s="10">
        <v>1280</v>
      </c>
      <c r="G31" s="10">
        <v>30</v>
      </c>
      <c r="H31" s="10">
        <v>2580</v>
      </c>
      <c r="I31" s="10">
        <f t="shared" si="0"/>
        <v>5820</v>
      </c>
      <c r="J31" s="440" t="s">
        <v>95</v>
      </c>
      <c r="K31" s="441"/>
    </row>
    <row r="32" spans="2:11" ht="24.95" customHeight="1">
      <c r="B32" s="354" t="s">
        <v>22</v>
      </c>
      <c r="C32" s="355" t="s">
        <v>22</v>
      </c>
      <c r="D32" s="172"/>
      <c r="E32" s="172"/>
      <c r="F32" s="172"/>
      <c r="G32" s="172"/>
      <c r="H32" s="172"/>
      <c r="I32" s="172"/>
      <c r="J32" s="356" t="s">
        <v>21</v>
      </c>
      <c r="K32" s="357"/>
    </row>
    <row r="33" spans="2:14" ht="24.95" customHeight="1">
      <c r="B33" s="444" t="s">
        <v>91</v>
      </c>
      <c r="C33" s="445"/>
      <c r="D33" s="11">
        <v>645</v>
      </c>
      <c r="E33" s="11">
        <v>1197</v>
      </c>
      <c r="F33" s="11">
        <v>195</v>
      </c>
      <c r="G33" s="11">
        <v>0</v>
      </c>
      <c r="H33" s="11">
        <v>6868</v>
      </c>
      <c r="I33" s="11">
        <f t="shared" si="0"/>
        <v>8905</v>
      </c>
      <c r="J33" s="444" t="s">
        <v>94</v>
      </c>
      <c r="K33" s="445"/>
    </row>
    <row r="34" spans="2:14" ht="24.95" customHeight="1">
      <c r="B34" s="444" t="s">
        <v>92</v>
      </c>
      <c r="C34" s="445"/>
      <c r="D34" s="11">
        <v>32895</v>
      </c>
      <c r="E34" s="11">
        <v>6615</v>
      </c>
      <c r="F34" s="11">
        <v>728</v>
      </c>
      <c r="G34" s="11">
        <v>282</v>
      </c>
      <c r="H34" s="11">
        <v>57772</v>
      </c>
      <c r="I34" s="11">
        <f t="shared" si="0"/>
        <v>98292</v>
      </c>
      <c r="J34" s="444" t="s">
        <v>143</v>
      </c>
      <c r="K34" s="445"/>
    </row>
    <row r="35" spans="2:14" ht="24.95" customHeight="1">
      <c r="B35" s="444" t="s">
        <v>93</v>
      </c>
      <c r="C35" s="445"/>
      <c r="D35" s="11">
        <v>4515</v>
      </c>
      <c r="E35" s="11">
        <v>567</v>
      </c>
      <c r="F35" s="11">
        <v>299</v>
      </c>
      <c r="G35" s="11">
        <v>0</v>
      </c>
      <c r="H35" s="11">
        <v>13534</v>
      </c>
      <c r="I35" s="11">
        <f t="shared" si="0"/>
        <v>18915</v>
      </c>
      <c r="J35" s="444" t="s">
        <v>95</v>
      </c>
      <c r="K35" s="445"/>
    </row>
    <row r="36" spans="2:14" ht="19.5"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2:14" ht="19.5"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2:14" ht="19.5"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40" spans="2:14" ht="25.5">
      <c r="B40" s="47" t="s">
        <v>368</v>
      </c>
      <c r="C40" s="48"/>
      <c r="D40" s="48"/>
      <c r="E40" s="48"/>
      <c r="F40" s="48"/>
      <c r="G40" s="48"/>
      <c r="H40" s="48"/>
      <c r="I40" s="48"/>
      <c r="J40" s="48"/>
      <c r="K40" s="49" t="s">
        <v>367</v>
      </c>
      <c r="L40" s="46"/>
      <c r="M40" s="49"/>
      <c r="N40" s="38"/>
    </row>
    <row r="41" spans="2:14" ht="25.5">
      <c r="B41" s="241" t="s">
        <v>286</v>
      </c>
      <c r="C41" s="241"/>
      <c r="D41" s="241"/>
      <c r="E41" s="241"/>
      <c r="F41" s="241"/>
      <c r="G41" s="241"/>
      <c r="H41" s="241"/>
      <c r="I41" s="241"/>
      <c r="J41" s="241"/>
      <c r="K41" s="241"/>
      <c r="L41" s="50"/>
      <c r="M41" s="50"/>
      <c r="N41" s="38"/>
    </row>
    <row r="42" spans="2:14" ht="25.5">
      <c r="B42" s="241" t="s">
        <v>287</v>
      </c>
      <c r="C42" s="241"/>
      <c r="D42" s="241"/>
      <c r="E42" s="241"/>
      <c r="F42" s="241"/>
      <c r="G42" s="241"/>
      <c r="H42" s="241"/>
      <c r="I42" s="241"/>
      <c r="J42" s="241"/>
      <c r="K42" s="241"/>
      <c r="L42" s="50"/>
      <c r="M42" s="50"/>
      <c r="N42" s="38"/>
    </row>
    <row r="43" spans="2:14" ht="25.5" hidden="1">
      <c r="B43" s="205"/>
      <c r="C43" s="205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38"/>
    </row>
    <row r="44" spans="2:14" ht="20.25">
      <c r="B44" s="366" t="s">
        <v>99</v>
      </c>
      <c r="C44" s="367"/>
      <c r="D44" s="434" t="s">
        <v>62</v>
      </c>
      <c r="E44" s="303"/>
      <c r="F44" s="303"/>
      <c r="G44" s="303"/>
      <c r="H44" s="303"/>
      <c r="I44" s="304"/>
      <c r="J44" s="366" t="s">
        <v>100</v>
      </c>
      <c r="K44" s="367"/>
      <c r="L44" s="46"/>
      <c r="M44" s="46"/>
    </row>
    <row r="45" spans="2:14" ht="20.25">
      <c r="B45" s="368"/>
      <c r="C45" s="369"/>
      <c r="D45" s="125" t="s">
        <v>65</v>
      </c>
      <c r="E45" s="126" t="s">
        <v>64</v>
      </c>
      <c r="F45" s="126" t="s">
        <v>97</v>
      </c>
      <c r="G45" s="125" t="s">
        <v>82</v>
      </c>
      <c r="H45" s="125" t="s">
        <v>63</v>
      </c>
      <c r="I45" s="126" t="s">
        <v>35</v>
      </c>
      <c r="J45" s="368"/>
      <c r="K45" s="369"/>
      <c r="L45" s="46"/>
      <c r="M45" s="46"/>
    </row>
    <row r="46" spans="2:14" ht="47.25" customHeight="1">
      <c r="B46" s="419"/>
      <c r="C46" s="420"/>
      <c r="D46" s="113" t="s">
        <v>68</v>
      </c>
      <c r="E46" s="113" t="s">
        <v>67</v>
      </c>
      <c r="F46" s="113" t="s">
        <v>175</v>
      </c>
      <c r="G46" s="115" t="s">
        <v>80</v>
      </c>
      <c r="H46" s="114" t="s">
        <v>66</v>
      </c>
      <c r="I46" s="126" t="s">
        <v>34</v>
      </c>
      <c r="J46" s="419"/>
      <c r="K46" s="420"/>
      <c r="L46" s="46"/>
      <c r="M46" s="46"/>
    </row>
    <row r="47" spans="2:14" ht="24.95" customHeight="1">
      <c r="B47" s="354" t="s">
        <v>24</v>
      </c>
      <c r="C47" s="355" t="s">
        <v>24</v>
      </c>
      <c r="D47" s="172"/>
      <c r="E47" s="172"/>
      <c r="F47" s="172"/>
      <c r="G47" s="172"/>
      <c r="H47" s="172"/>
      <c r="I47" s="172"/>
      <c r="J47" s="356" t="s">
        <v>23</v>
      </c>
      <c r="K47" s="357"/>
      <c r="L47" s="46"/>
      <c r="M47" s="46"/>
    </row>
    <row r="48" spans="2:14" ht="24.95" customHeight="1">
      <c r="B48" s="444" t="s">
        <v>91</v>
      </c>
      <c r="C48" s="445"/>
      <c r="D48" s="11">
        <v>603</v>
      </c>
      <c r="E48" s="11">
        <v>3650</v>
      </c>
      <c r="F48" s="11">
        <v>462</v>
      </c>
      <c r="G48" s="11">
        <v>0</v>
      </c>
      <c r="H48" s="11">
        <v>1414</v>
      </c>
      <c r="I48" s="11">
        <f>SUM(D48:H48)</f>
        <v>6129</v>
      </c>
      <c r="J48" s="444" t="s">
        <v>94</v>
      </c>
      <c r="K48" s="445"/>
      <c r="L48" s="46"/>
      <c r="M48" s="46"/>
    </row>
    <row r="49" spans="2:13" ht="24.95" customHeight="1">
      <c r="B49" s="444" t="s">
        <v>92</v>
      </c>
      <c r="C49" s="445"/>
      <c r="D49" s="11">
        <v>25326</v>
      </c>
      <c r="E49" s="11">
        <v>29054</v>
      </c>
      <c r="F49" s="11">
        <v>2904</v>
      </c>
      <c r="G49" s="11">
        <v>26</v>
      </c>
      <c r="H49" s="11">
        <v>11716</v>
      </c>
      <c r="I49" s="11">
        <f>SUM(D49:H49)</f>
        <v>69026</v>
      </c>
      <c r="J49" s="444" t="s">
        <v>143</v>
      </c>
      <c r="K49" s="445"/>
      <c r="L49" s="46"/>
      <c r="M49" s="46"/>
    </row>
    <row r="50" spans="2:13" ht="24.95" customHeight="1">
      <c r="B50" s="444" t="s">
        <v>93</v>
      </c>
      <c r="C50" s="445"/>
      <c r="D50" s="11">
        <v>5896</v>
      </c>
      <c r="E50" s="11">
        <v>1971</v>
      </c>
      <c r="F50" s="11">
        <v>198</v>
      </c>
      <c r="G50" s="11">
        <v>52</v>
      </c>
      <c r="H50" s="11">
        <v>1111</v>
      </c>
      <c r="I50" s="11">
        <f>SUM(D50:H50)</f>
        <v>9228</v>
      </c>
      <c r="J50" s="444" t="s">
        <v>95</v>
      </c>
      <c r="K50" s="445"/>
      <c r="L50" s="46"/>
      <c r="M50" s="46"/>
    </row>
    <row r="51" spans="2:13" ht="24.95" customHeight="1">
      <c r="B51" s="362" t="s">
        <v>26</v>
      </c>
      <c r="C51" s="363"/>
      <c r="D51" s="168"/>
      <c r="E51" s="168"/>
      <c r="F51" s="168"/>
      <c r="G51" s="168"/>
      <c r="H51" s="168"/>
      <c r="I51" s="168"/>
      <c r="J51" s="364" t="s">
        <v>25</v>
      </c>
      <c r="K51" s="365"/>
      <c r="L51" s="46"/>
      <c r="M51" s="46"/>
    </row>
    <row r="52" spans="2:13" ht="24.95" customHeight="1">
      <c r="B52" s="440" t="s">
        <v>91</v>
      </c>
      <c r="C52" s="441"/>
      <c r="D52" s="10">
        <v>0</v>
      </c>
      <c r="E52" s="10">
        <v>0</v>
      </c>
      <c r="F52" s="10">
        <v>27</v>
      </c>
      <c r="G52" s="10">
        <v>14</v>
      </c>
      <c r="H52" s="10">
        <v>104</v>
      </c>
      <c r="I52" s="10">
        <f>SUM(D52:H52)</f>
        <v>145</v>
      </c>
      <c r="J52" s="440" t="s">
        <v>94</v>
      </c>
      <c r="K52" s="441"/>
      <c r="L52" s="46"/>
      <c r="M52" s="46"/>
    </row>
    <row r="53" spans="2:13" ht="24.95" customHeight="1">
      <c r="B53" s="440" t="s">
        <v>92</v>
      </c>
      <c r="C53" s="441"/>
      <c r="D53" s="10">
        <v>6552</v>
      </c>
      <c r="E53" s="10">
        <v>16500</v>
      </c>
      <c r="F53" s="10">
        <v>4590</v>
      </c>
      <c r="G53" s="10">
        <v>1918</v>
      </c>
      <c r="H53" s="10">
        <v>10634</v>
      </c>
      <c r="I53" s="10">
        <f>SUM(D53:H53)</f>
        <v>40194</v>
      </c>
      <c r="J53" s="440" t="s">
        <v>143</v>
      </c>
      <c r="K53" s="441"/>
      <c r="L53" s="46"/>
      <c r="M53" s="46"/>
    </row>
    <row r="54" spans="2:13" ht="24.95" customHeight="1">
      <c r="B54" s="440" t="s">
        <v>93</v>
      </c>
      <c r="C54" s="441"/>
      <c r="D54" s="10">
        <v>0</v>
      </c>
      <c r="E54" s="10">
        <v>0</v>
      </c>
      <c r="F54" s="10">
        <v>81</v>
      </c>
      <c r="G54" s="10">
        <v>7</v>
      </c>
      <c r="H54" s="10">
        <v>104</v>
      </c>
      <c r="I54" s="10">
        <f>SUM(D54:H54)</f>
        <v>192</v>
      </c>
      <c r="J54" s="440" t="s">
        <v>95</v>
      </c>
      <c r="K54" s="441"/>
      <c r="L54" s="46"/>
      <c r="M54" s="46"/>
    </row>
    <row r="55" spans="2:13" ht="24.95" customHeight="1">
      <c r="B55" s="171" t="s">
        <v>28</v>
      </c>
      <c r="C55" s="184"/>
      <c r="D55" s="172"/>
      <c r="E55" s="172"/>
      <c r="F55" s="172"/>
      <c r="G55" s="172"/>
      <c r="H55" s="172"/>
      <c r="I55" s="172"/>
      <c r="J55" s="356" t="s">
        <v>27</v>
      </c>
      <c r="K55" s="357"/>
      <c r="L55" s="46"/>
      <c r="M55" s="46"/>
    </row>
    <row r="56" spans="2:13" ht="24.95" customHeight="1">
      <c r="B56" s="444" t="s">
        <v>91</v>
      </c>
      <c r="C56" s="445"/>
      <c r="D56" s="11">
        <v>1326</v>
      </c>
      <c r="E56" s="11">
        <v>204</v>
      </c>
      <c r="F56" s="11">
        <v>189</v>
      </c>
      <c r="G56" s="11">
        <v>28</v>
      </c>
      <c r="H56" s="11">
        <v>740</v>
      </c>
      <c r="I56" s="11">
        <f>SUM(D56:H56)</f>
        <v>2487</v>
      </c>
      <c r="J56" s="444" t="s">
        <v>94</v>
      </c>
      <c r="K56" s="445"/>
      <c r="L56" s="46"/>
      <c r="M56" s="46"/>
    </row>
    <row r="57" spans="2:13" ht="24.95" customHeight="1">
      <c r="B57" s="444" t="s">
        <v>92</v>
      </c>
      <c r="C57" s="445"/>
      <c r="D57" s="11">
        <v>100776</v>
      </c>
      <c r="E57" s="11">
        <v>32640</v>
      </c>
      <c r="F57" s="11">
        <v>11340</v>
      </c>
      <c r="G57" s="11">
        <v>343</v>
      </c>
      <c r="H57" s="11">
        <v>29822</v>
      </c>
      <c r="I57" s="11">
        <f>SUM(D57:H57)</f>
        <v>174921</v>
      </c>
      <c r="J57" s="444" t="s">
        <v>143</v>
      </c>
      <c r="K57" s="445"/>
      <c r="L57" s="46"/>
      <c r="M57" s="46"/>
    </row>
    <row r="58" spans="2:13" ht="24.95" customHeight="1">
      <c r="B58" s="444" t="s">
        <v>93</v>
      </c>
      <c r="C58" s="445"/>
      <c r="D58" s="11">
        <v>1547</v>
      </c>
      <c r="E58" s="11">
        <v>1020</v>
      </c>
      <c r="F58" s="11">
        <v>441</v>
      </c>
      <c r="G58" s="11">
        <v>7</v>
      </c>
      <c r="H58" s="11">
        <v>1998</v>
      </c>
      <c r="I58" s="11">
        <f>SUM(D58:H58)</f>
        <v>5013</v>
      </c>
      <c r="J58" s="444" t="s">
        <v>95</v>
      </c>
      <c r="K58" s="445"/>
      <c r="L58" s="46"/>
      <c r="M58" s="46"/>
    </row>
    <row r="59" spans="2:13" ht="24.95" customHeight="1">
      <c r="B59" s="167" t="s">
        <v>30</v>
      </c>
      <c r="C59" s="183"/>
      <c r="D59" s="168"/>
      <c r="E59" s="168"/>
      <c r="F59" s="168"/>
      <c r="G59" s="168"/>
      <c r="H59" s="168"/>
      <c r="I59" s="168"/>
      <c r="J59" s="364" t="s">
        <v>29</v>
      </c>
      <c r="K59" s="365"/>
      <c r="L59" s="46"/>
      <c r="M59" s="46"/>
    </row>
    <row r="60" spans="2:13" ht="24.95" customHeight="1">
      <c r="B60" s="440" t="s">
        <v>91</v>
      </c>
      <c r="C60" s="441"/>
      <c r="D60" s="10">
        <v>292</v>
      </c>
      <c r="E60" s="10">
        <v>264</v>
      </c>
      <c r="F60" s="10">
        <v>75</v>
      </c>
      <c r="G60" s="10">
        <v>0</v>
      </c>
      <c r="H60" s="10">
        <v>960</v>
      </c>
      <c r="I60" s="10">
        <f>SUM(D60:H60)</f>
        <v>1591</v>
      </c>
      <c r="J60" s="440" t="s">
        <v>94</v>
      </c>
      <c r="K60" s="441"/>
      <c r="L60" s="46"/>
      <c r="M60" s="46"/>
    </row>
    <row r="61" spans="2:13" ht="24.95" customHeight="1">
      <c r="B61" s="440" t="s">
        <v>92</v>
      </c>
      <c r="C61" s="441"/>
      <c r="D61" s="10">
        <v>21754</v>
      </c>
      <c r="E61" s="10">
        <v>17688</v>
      </c>
      <c r="F61" s="10">
        <v>3925</v>
      </c>
      <c r="G61" s="10">
        <v>5</v>
      </c>
      <c r="H61" s="10">
        <v>26880</v>
      </c>
      <c r="I61" s="10">
        <f>SUM(D61:H61)</f>
        <v>70252</v>
      </c>
      <c r="J61" s="440" t="s">
        <v>143</v>
      </c>
      <c r="K61" s="441"/>
      <c r="L61" s="46"/>
      <c r="M61" s="46"/>
    </row>
    <row r="62" spans="2:13" ht="24.95" customHeight="1">
      <c r="B62" s="440" t="s">
        <v>93</v>
      </c>
      <c r="C62" s="441"/>
      <c r="D62" s="10">
        <v>365</v>
      </c>
      <c r="E62" s="10">
        <v>66</v>
      </c>
      <c r="F62" s="10">
        <v>100</v>
      </c>
      <c r="G62" s="10">
        <v>0</v>
      </c>
      <c r="H62" s="10">
        <v>192</v>
      </c>
      <c r="I62" s="10">
        <f>SUM(D62:H62)</f>
        <v>723</v>
      </c>
      <c r="J62" s="440" t="s">
        <v>95</v>
      </c>
      <c r="K62" s="441"/>
      <c r="L62" s="46"/>
      <c r="M62" s="46"/>
    </row>
    <row r="63" spans="2:13" ht="24.95" customHeight="1">
      <c r="B63" s="354" t="s">
        <v>31</v>
      </c>
      <c r="C63" s="355" t="s">
        <v>31</v>
      </c>
      <c r="D63" s="172"/>
      <c r="E63" s="172"/>
      <c r="F63" s="172"/>
      <c r="G63" s="172"/>
      <c r="H63" s="172"/>
      <c r="I63" s="172"/>
      <c r="J63" s="356" t="s">
        <v>6</v>
      </c>
      <c r="K63" s="357"/>
      <c r="L63" s="46"/>
      <c r="M63" s="46"/>
    </row>
    <row r="64" spans="2:13" ht="24.95" customHeight="1">
      <c r="B64" s="444" t="s">
        <v>91</v>
      </c>
      <c r="C64" s="445"/>
      <c r="D64" s="11">
        <v>1344</v>
      </c>
      <c r="E64" s="11">
        <v>3161</v>
      </c>
      <c r="F64" s="11">
        <v>384</v>
      </c>
      <c r="G64" s="11">
        <v>10</v>
      </c>
      <c r="H64" s="11">
        <v>4350</v>
      </c>
      <c r="I64" s="11">
        <f>SUM(D64:H64)</f>
        <v>9249</v>
      </c>
      <c r="J64" s="444" t="s">
        <v>94</v>
      </c>
      <c r="K64" s="445"/>
      <c r="L64" s="46"/>
      <c r="M64" s="46"/>
    </row>
    <row r="65" spans="2:13" ht="24.95" customHeight="1">
      <c r="B65" s="444" t="s">
        <v>92</v>
      </c>
      <c r="C65" s="445"/>
      <c r="D65" s="11">
        <v>12488</v>
      </c>
      <c r="E65" s="11">
        <v>17004</v>
      </c>
      <c r="F65" s="11">
        <v>3456</v>
      </c>
      <c r="G65" s="11">
        <v>56</v>
      </c>
      <c r="H65" s="11">
        <v>22504</v>
      </c>
      <c r="I65" s="11">
        <f>SUM(D65:H65)</f>
        <v>55508</v>
      </c>
      <c r="J65" s="444" t="s">
        <v>143</v>
      </c>
      <c r="K65" s="445"/>
      <c r="L65" s="46"/>
      <c r="M65" s="46"/>
    </row>
    <row r="66" spans="2:13" ht="24.95" customHeight="1">
      <c r="B66" s="444" t="s">
        <v>93</v>
      </c>
      <c r="C66" s="445"/>
      <c r="D66" s="11">
        <v>224</v>
      </c>
      <c r="E66" s="11">
        <v>3924</v>
      </c>
      <c r="F66" s="11">
        <v>1408</v>
      </c>
      <c r="G66" s="11">
        <v>1</v>
      </c>
      <c r="H66" s="11">
        <v>2378</v>
      </c>
      <c r="I66" s="11">
        <f>SUM(D66:H66)</f>
        <v>7935</v>
      </c>
      <c r="J66" s="444" t="s">
        <v>95</v>
      </c>
      <c r="K66" s="445"/>
      <c r="L66" s="46"/>
      <c r="M66" s="46"/>
    </row>
    <row r="67" spans="2:13" ht="24.95" customHeight="1">
      <c r="B67" s="362" t="s">
        <v>33</v>
      </c>
      <c r="C67" s="363" t="s">
        <v>33</v>
      </c>
      <c r="D67" s="168"/>
      <c r="E67" s="168"/>
      <c r="F67" s="168"/>
      <c r="G67" s="168"/>
      <c r="H67" s="168"/>
      <c r="I67" s="168"/>
      <c r="J67" s="364" t="s">
        <v>32</v>
      </c>
      <c r="K67" s="365"/>
      <c r="L67" s="46"/>
      <c r="M67" s="46"/>
    </row>
    <row r="68" spans="2:13" ht="24.95" customHeight="1">
      <c r="B68" s="440" t="s">
        <v>91</v>
      </c>
      <c r="C68" s="441"/>
      <c r="D68" s="10">
        <v>414</v>
      </c>
      <c r="E68" s="10">
        <v>376</v>
      </c>
      <c r="F68" s="10">
        <v>0</v>
      </c>
      <c r="G68" s="10">
        <v>0</v>
      </c>
      <c r="H68" s="10">
        <v>171</v>
      </c>
      <c r="I68" s="10">
        <f>SUM(D68:H68)</f>
        <v>961</v>
      </c>
      <c r="J68" s="440" t="s">
        <v>94</v>
      </c>
      <c r="K68" s="441"/>
      <c r="L68" s="46"/>
      <c r="M68" s="46"/>
    </row>
    <row r="69" spans="2:13" ht="24.95" customHeight="1">
      <c r="B69" s="440" t="s">
        <v>92</v>
      </c>
      <c r="C69" s="441"/>
      <c r="D69" s="10">
        <v>12489</v>
      </c>
      <c r="E69" s="10">
        <v>21902</v>
      </c>
      <c r="F69" s="10">
        <v>2788</v>
      </c>
      <c r="G69" s="10">
        <v>210</v>
      </c>
      <c r="H69" s="10">
        <v>19608</v>
      </c>
      <c r="I69" s="10">
        <f>SUM(D69:H69)</f>
        <v>56997</v>
      </c>
      <c r="J69" s="440" t="s">
        <v>143</v>
      </c>
      <c r="K69" s="441"/>
      <c r="L69" s="46"/>
      <c r="M69" s="46"/>
    </row>
    <row r="70" spans="2:13" ht="24.95" customHeight="1">
      <c r="B70" s="440" t="s">
        <v>93</v>
      </c>
      <c r="C70" s="441"/>
      <c r="D70" s="10">
        <v>1725</v>
      </c>
      <c r="E70" s="10">
        <v>282</v>
      </c>
      <c r="F70" s="10">
        <v>0</v>
      </c>
      <c r="G70" s="10">
        <v>28</v>
      </c>
      <c r="H70" s="10">
        <v>1140</v>
      </c>
      <c r="I70" s="10">
        <f>SUM(D70:H70)</f>
        <v>3175</v>
      </c>
      <c r="J70" s="440" t="s">
        <v>95</v>
      </c>
      <c r="K70" s="441"/>
      <c r="L70" s="46"/>
      <c r="M70" s="46"/>
    </row>
    <row r="71" spans="2:13" ht="24.95" customHeight="1">
      <c r="B71" s="350" t="s">
        <v>35</v>
      </c>
      <c r="C71" s="351"/>
      <c r="D71" s="200"/>
      <c r="E71" s="200"/>
      <c r="F71" s="200"/>
      <c r="G71" s="200"/>
      <c r="H71" s="200"/>
      <c r="I71" s="200"/>
      <c r="J71" s="352" t="s">
        <v>34</v>
      </c>
      <c r="K71" s="353"/>
      <c r="L71" s="46"/>
      <c r="M71" s="46"/>
    </row>
    <row r="72" spans="2:13" ht="24.95" customHeight="1">
      <c r="B72" s="454" t="s">
        <v>91</v>
      </c>
      <c r="C72" s="455"/>
      <c r="D72" s="12">
        <f>SUM(D68+D64+D60+D56+D52+D48+D33+D29+D25+D21+D17+D13+D9)</f>
        <v>27163</v>
      </c>
      <c r="E72" s="12">
        <f>SUM(E68+E64+E60+E56+E52+E48+E33+E29+E25+E21+E17+E13+E9)</f>
        <v>85107</v>
      </c>
      <c r="F72" s="12">
        <f>SUM(F68+F64+F60+F56+F52+F48+F33+F29+F25+F21+F17+F13+F9)</f>
        <v>20904</v>
      </c>
      <c r="G72" s="12">
        <f>SUM(G68+G64+G60+G56+G52+G48+G33+G29+G25+G21+G17+G13+G9)</f>
        <v>699</v>
      </c>
      <c r="H72" s="12">
        <f>SUM(H68+H64+H60+H56+H52+H48+H33+H29+H25+H21+H17+H13+H9)</f>
        <v>90142</v>
      </c>
      <c r="I72" s="12">
        <f>SUM(D72:H72)</f>
        <v>224015</v>
      </c>
      <c r="J72" s="458" t="s">
        <v>94</v>
      </c>
      <c r="K72" s="459"/>
      <c r="L72" s="46"/>
      <c r="M72" s="46"/>
    </row>
    <row r="73" spans="2:13" ht="24.95" customHeight="1">
      <c r="B73" s="454" t="s">
        <v>92</v>
      </c>
      <c r="C73" s="455"/>
      <c r="D73" s="12">
        <f t="shared" ref="D73:H74" si="1">SUM(D69+D65+D61+D57+D53+D49+D34+D30+D26+D22+D18+D14+D10)</f>
        <v>576836</v>
      </c>
      <c r="E73" s="12">
        <f t="shared" si="1"/>
        <v>876425</v>
      </c>
      <c r="F73" s="12">
        <f t="shared" si="1"/>
        <v>222980</v>
      </c>
      <c r="G73" s="12">
        <f t="shared" si="1"/>
        <v>24788</v>
      </c>
      <c r="H73" s="12">
        <f t="shared" si="1"/>
        <v>1309902</v>
      </c>
      <c r="I73" s="12">
        <f>SUM(D73:H73)</f>
        <v>3010931</v>
      </c>
      <c r="J73" s="454" t="s">
        <v>143</v>
      </c>
      <c r="K73" s="455"/>
      <c r="L73" s="46"/>
      <c r="M73" s="46"/>
    </row>
    <row r="74" spans="2:13" ht="24.95" customHeight="1">
      <c r="B74" s="454" t="s">
        <v>93</v>
      </c>
      <c r="C74" s="455"/>
      <c r="D74" s="12">
        <f t="shared" si="1"/>
        <v>60992</v>
      </c>
      <c r="E74" s="12">
        <f t="shared" si="1"/>
        <v>133705</v>
      </c>
      <c r="F74" s="12">
        <f t="shared" si="1"/>
        <v>40204</v>
      </c>
      <c r="G74" s="12">
        <f t="shared" si="1"/>
        <v>1716</v>
      </c>
      <c r="H74" s="12">
        <f t="shared" si="1"/>
        <v>210364</v>
      </c>
      <c r="I74" s="12">
        <f>SUM(D74:H74)</f>
        <v>446981</v>
      </c>
      <c r="J74" s="454" t="s">
        <v>95</v>
      </c>
      <c r="K74" s="455"/>
      <c r="L74" s="46"/>
      <c r="M74" s="46"/>
    </row>
    <row r="75" spans="2:13" ht="18">
      <c r="B75" s="255" t="s">
        <v>332</v>
      </c>
      <c r="C75" s="255"/>
      <c r="D75" s="255"/>
      <c r="E75" s="255"/>
      <c r="F75" s="255"/>
      <c r="G75" s="255"/>
      <c r="H75" s="109"/>
      <c r="I75" s="110"/>
      <c r="J75" s="110"/>
      <c r="K75" s="110" t="s">
        <v>333</v>
      </c>
      <c r="L75" s="46"/>
      <c r="M75" s="46"/>
    </row>
    <row r="76" spans="2:13" ht="18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</row>
    <row r="77" spans="2:13" ht="18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</row>
    <row r="78" spans="2:13" ht="18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</row>
  </sheetData>
  <mergeCells count="121">
    <mergeCell ref="B3:K3"/>
    <mergeCell ref="B4:K4"/>
    <mergeCell ref="B5:C7"/>
    <mergeCell ref="D5:I5"/>
    <mergeCell ref="J5:K7"/>
    <mergeCell ref="B8:C8"/>
    <mergeCell ref="J8:K8"/>
    <mergeCell ref="B9:C9"/>
    <mergeCell ref="J9:K9"/>
    <mergeCell ref="B10:C10"/>
    <mergeCell ref="J10:K10"/>
    <mergeCell ref="B11:C11"/>
    <mergeCell ref="J11:K11"/>
    <mergeCell ref="B12:C12"/>
    <mergeCell ref="J12:K12"/>
    <mergeCell ref="B13:C13"/>
    <mergeCell ref="J13:K13"/>
    <mergeCell ref="B14:C14"/>
    <mergeCell ref="J14:K14"/>
    <mergeCell ref="B15:C15"/>
    <mergeCell ref="J15:K15"/>
    <mergeCell ref="B16:C16"/>
    <mergeCell ref="J16:K16"/>
    <mergeCell ref="B17:C17"/>
    <mergeCell ref="J17:K17"/>
    <mergeCell ref="B18:C18"/>
    <mergeCell ref="J18:K18"/>
    <mergeCell ref="B19:C19"/>
    <mergeCell ref="J19:K19"/>
    <mergeCell ref="B20:C20"/>
    <mergeCell ref="J20:K20"/>
    <mergeCell ref="B21:C21"/>
    <mergeCell ref="J21:K21"/>
    <mergeCell ref="B22:C22"/>
    <mergeCell ref="J22:K22"/>
    <mergeCell ref="B23:C23"/>
    <mergeCell ref="J23:K23"/>
    <mergeCell ref="B24:C24"/>
    <mergeCell ref="J24:K24"/>
    <mergeCell ref="B25:C25"/>
    <mergeCell ref="J25:K25"/>
    <mergeCell ref="B26:C26"/>
    <mergeCell ref="J26:K26"/>
    <mergeCell ref="B27:C27"/>
    <mergeCell ref="J27:K27"/>
    <mergeCell ref="B28:C28"/>
    <mergeCell ref="J28:K28"/>
    <mergeCell ref="B29:C29"/>
    <mergeCell ref="J29:K29"/>
    <mergeCell ref="J35:K35"/>
    <mergeCell ref="B30:C30"/>
    <mergeCell ref="J30:K30"/>
    <mergeCell ref="B31:C31"/>
    <mergeCell ref="J31:K31"/>
    <mergeCell ref="B32:C32"/>
    <mergeCell ref="J32:K32"/>
    <mergeCell ref="B41:K41"/>
    <mergeCell ref="B42:K42"/>
    <mergeCell ref="J47:K47"/>
    <mergeCell ref="J49:K49"/>
    <mergeCell ref="J44:K46"/>
    <mergeCell ref="B33:C33"/>
    <mergeCell ref="J33:K33"/>
    <mergeCell ref="B34:C34"/>
    <mergeCell ref="J34:K34"/>
    <mergeCell ref="B35:C35"/>
    <mergeCell ref="B54:C54"/>
    <mergeCell ref="B56:C56"/>
    <mergeCell ref="B57:C57"/>
    <mergeCell ref="B51:C51"/>
    <mergeCell ref="B44:C46"/>
    <mergeCell ref="D44:I44"/>
    <mergeCell ref="B47:C47"/>
    <mergeCell ref="B48:C48"/>
    <mergeCell ref="B49:C49"/>
    <mergeCell ref="B66:C66"/>
    <mergeCell ref="B67:C67"/>
    <mergeCell ref="B68:C68"/>
    <mergeCell ref="B69:C69"/>
    <mergeCell ref="B70:C70"/>
    <mergeCell ref="B58:C58"/>
    <mergeCell ref="B60:C60"/>
    <mergeCell ref="B61:C61"/>
    <mergeCell ref="B62:C62"/>
    <mergeCell ref="B63:C63"/>
    <mergeCell ref="B71:C71"/>
    <mergeCell ref="B72:C72"/>
    <mergeCell ref="B73:C73"/>
    <mergeCell ref="B74:C74"/>
    <mergeCell ref="B75:G75"/>
    <mergeCell ref="J73:K73"/>
    <mergeCell ref="J74:K74"/>
    <mergeCell ref="J71:K71"/>
    <mergeCell ref="J72:K72"/>
    <mergeCell ref="J68:K68"/>
    <mergeCell ref="J69:K69"/>
    <mergeCell ref="J70:K70"/>
    <mergeCell ref="J50:K50"/>
    <mergeCell ref="J56:K56"/>
    <mergeCell ref="J57:K57"/>
    <mergeCell ref="J58:K58"/>
    <mergeCell ref="J52:K52"/>
    <mergeCell ref="J53:K53"/>
    <mergeCell ref="J54:K54"/>
    <mergeCell ref="J67:K67"/>
    <mergeCell ref="J60:K60"/>
    <mergeCell ref="J61:K61"/>
    <mergeCell ref="J62:K62"/>
    <mergeCell ref="J64:K64"/>
    <mergeCell ref="J65:K65"/>
    <mergeCell ref="J66:K66"/>
    <mergeCell ref="B65:C65"/>
    <mergeCell ref="J48:K48"/>
    <mergeCell ref="J51:K51"/>
    <mergeCell ref="J55:K55"/>
    <mergeCell ref="J59:K59"/>
    <mergeCell ref="J63:K63"/>
    <mergeCell ref="B64:C64"/>
    <mergeCell ref="B50:C50"/>
    <mergeCell ref="B52:C52"/>
    <mergeCell ref="B53:C53"/>
  </mergeCells>
  <pageMargins left="0.7" right="0.7" top="0.75" bottom="0.75" header="0.3" footer="0.3"/>
  <pageSetup paperSize="9" scale="2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46">
    <pageSetUpPr fitToPage="1"/>
  </sheetPr>
  <dimension ref="B2:N70"/>
  <sheetViews>
    <sheetView showGridLines="0" rightToLeft="1" view="pageBreakPreview" topLeftCell="A53" zoomScale="70" zoomScaleNormal="100" zoomScaleSheetLayoutView="70" workbookViewId="0">
      <selection activeCell="I76" sqref="I76"/>
    </sheetView>
  </sheetViews>
  <sheetFormatPr defaultRowHeight="12.75"/>
  <cols>
    <col min="2" max="2" width="14.42578125" customWidth="1"/>
    <col min="3" max="3" width="13.28515625" customWidth="1"/>
    <col min="4" max="9" width="25.7109375" customWidth="1"/>
    <col min="10" max="10" width="13.28515625" customWidth="1"/>
    <col min="11" max="11" width="28.5703125" customWidth="1"/>
    <col min="12" max="12" width="4.42578125" customWidth="1"/>
    <col min="13" max="14" width="13.7109375" customWidth="1"/>
  </cols>
  <sheetData>
    <row r="2" spans="2:14" ht="19.5">
      <c r="B2" s="15" t="s">
        <v>369</v>
      </c>
      <c r="C2" s="15"/>
      <c r="D2" s="15"/>
      <c r="E2" s="15"/>
      <c r="F2" s="15"/>
      <c r="G2" s="15"/>
      <c r="H2" s="15"/>
      <c r="I2" s="15"/>
      <c r="J2" s="15"/>
      <c r="K2" s="39" t="s">
        <v>182</v>
      </c>
      <c r="L2" s="39"/>
      <c r="M2" s="38"/>
      <c r="N2" s="38"/>
    </row>
    <row r="3" spans="2:14" ht="21.75" customHeight="1">
      <c r="B3" s="241" t="s">
        <v>288</v>
      </c>
      <c r="C3" s="241"/>
      <c r="D3" s="241"/>
      <c r="E3" s="241"/>
      <c r="F3" s="241"/>
      <c r="G3" s="241"/>
      <c r="H3" s="241"/>
      <c r="I3" s="241"/>
      <c r="J3" s="241"/>
      <c r="K3" s="241"/>
      <c r="L3" s="39"/>
      <c r="M3" s="38"/>
      <c r="N3" s="38"/>
    </row>
    <row r="4" spans="2:14" ht="21.75" customHeight="1">
      <c r="B4" s="301" t="s">
        <v>289</v>
      </c>
      <c r="C4" s="301"/>
      <c r="D4" s="301"/>
      <c r="E4" s="301"/>
      <c r="F4" s="301"/>
      <c r="G4" s="301"/>
      <c r="H4" s="301"/>
      <c r="I4" s="301"/>
      <c r="J4" s="301"/>
      <c r="K4" s="301"/>
      <c r="L4" s="39"/>
      <c r="M4" s="38"/>
      <c r="N4" s="38"/>
    </row>
    <row r="5" spans="2:14" ht="20.25">
      <c r="B5" s="366" t="s">
        <v>118</v>
      </c>
      <c r="C5" s="367"/>
      <c r="D5" s="302" t="s">
        <v>62</v>
      </c>
      <c r="E5" s="303"/>
      <c r="F5" s="303"/>
      <c r="G5" s="303"/>
      <c r="H5" s="303"/>
      <c r="I5" s="304"/>
      <c r="J5" s="366" t="s">
        <v>0</v>
      </c>
      <c r="K5" s="367"/>
    </row>
    <row r="6" spans="2:14" ht="20.25">
      <c r="B6" s="368"/>
      <c r="C6" s="369"/>
      <c r="D6" s="125" t="s">
        <v>65</v>
      </c>
      <c r="E6" s="126" t="s">
        <v>64</v>
      </c>
      <c r="F6" s="126" t="s">
        <v>97</v>
      </c>
      <c r="G6" s="125" t="s">
        <v>82</v>
      </c>
      <c r="H6" s="127" t="s">
        <v>63</v>
      </c>
      <c r="I6" s="126" t="s">
        <v>35</v>
      </c>
      <c r="J6" s="368"/>
      <c r="K6" s="369"/>
    </row>
    <row r="7" spans="2:14" ht="40.5">
      <c r="B7" s="368"/>
      <c r="C7" s="369"/>
      <c r="D7" s="113" t="s">
        <v>68</v>
      </c>
      <c r="E7" s="113" t="s">
        <v>67</v>
      </c>
      <c r="F7" s="113" t="s">
        <v>175</v>
      </c>
      <c r="G7" s="115" t="s">
        <v>80</v>
      </c>
      <c r="H7" s="113" t="s">
        <v>66</v>
      </c>
      <c r="I7" s="113" t="s">
        <v>34</v>
      </c>
      <c r="J7" s="368"/>
      <c r="K7" s="369"/>
    </row>
    <row r="8" spans="2:14" ht="24.95" customHeight="1">
      <c r="B8" s="354" t="s">
        <v>8</v>
      </c>
      <c r="C8" s="355" t="s">
        <v>8</v>
      </c>
      <c r="D8" s="172"/>
      <c r="E8" s="172"/>
      <c r="F8" s="172"/>
      <c r="G8" s="172"/>
      <c r="H8" s="172"/>
      <c r="I8" s="172"/>
      <c r="J8" s="356" t="s">
        <v>7</v>
      </c>
      <c r="K8" s="357"/>
    </row>
    <row r="9" spans="2:14" ht="24.95" customHeight="1">
      <c r="B9" s="444" t="s">
        <v>10</v>
      </c>
      <c r="C9" s="445"/>
      <c r="D9" s="11">
        <v>48160</v>
      </c>
      <c r="E9" s="11">
        <v>395560</v>
      </c>
      <c r="F9" s="11">
        <v>131672</v>
      </c>
      <c r="G9" s="11">
        <v>1638</v>
      </c>
      <c r="H9" s="11">
        <v>288360</v>
      </c>
      <c r="I9" s="11">
        <f>SUM(D9:H9)</f>
        <v>865390</v>
      </c>
      <c r="J9" s="444" t="s">
        <v>9</v>
      </c>
      <c r="K9" s="445"/>
    </row>
    <row r="10" spans="2:14" ht="24.95" customHeight="1">
      <c r="B10" s="444" t="s">
        <v>3</v>
      </c>
      <c r="C10" s="445"/>
      <c r="D10" s="11">
        <v>48160</v>
      </c>
      <c r="E10" s="11">
        <v>395560</v>
      </c>
      <c r="F10" s="11">
        <v>131672</v>
      </c>
      <c r="G10" s="11">
        <v>1638</v>
      </c>
      <c r="H10" s="11">
        <v>288360</v>
      </c>
      <c r="I10" s="11">
        <f>SUM(D10:H10)</f>
        <v>865390</v>
      </c>
      <c r="J10" s="444" t="s">
        <v>4</v>
      </c>
      <c r="K10" s="445"/>
    </row>
    <row r="11" spans="2:14" ht="24.95" customHeight="1">
      <c r="B11" s="444" t="s">
        <v>2</v>
      </c>
      <c r="C11" s="445"/>
      <c r="D11" s="11">
        <v>316273</v>
      </c>
      <c r="E11" s="11">
        <v>2788682</v>
      </c>
      <c r="F11" s="11">
        <v>659643</v>
      </c>
      <c r="G11" s="11">
        <v>8524</v>
      </c>
      <c r="H11" s="11">
        <v>1181180</v>
      </c>
      <c r="I11" s="11">
        <f>SUM(D11:H11)</f>
        <v>4954302</v>
      </c>
      <c r="J11" s="444" t="s">
        <v>5</v>
      </c>
      <c r="K11" s="445"/>
    </row>
    <row r="12" spans="2:14" ht="24.95" customHeight="1">
      <c r="B12" s="362" t="s">
        <v>12</v>
      </c>
      <c r="C12" s="363"/>
      <c r="D12" s="168"/>
      <c r="E12" s="168"/>
      <c r="F12" s="168"/>
      <c r="G12" s="168"/>
      <c r="H12" s="168"/>
      <c r="I12" s="168"/>
      <c r="J12" s="364" t="s">
        <v>11</v>
      </c>
      <c r="K12" s="365"/>
    </row>
    <row r="13" spans="2:14" ht="24.95" customHeight="1">
      <c r="B13" s="452" t="s">
        <v>10</v>
      </c>
      <c r="C13" s="453"/>
      <c r="D13" s="10">
        <v>183876</v>
      </c>
      <c r="E13" s="10">
        <v>117827</v>
      </c>
      <c r="F13" s="10">
        <v>21090</v>
      </c>
      <c r="G13" s="10">
        <v>10150</v>
      </c>
      <c r="H13" s="10">
        <v>576285</v>
      </c>
      <c r="I13" s="10">
        <f>SUM(D13:H13)</f>
        <v>909228</v>
      </c>
      <c r="J13" s="452" t="s">
        <v>9</v>
      </c>
      <c r="K13" s="453"/>
    </row>
    <row r="14" spans="2:14" ht="24.95" customHeight="1">
      <c r="B14" s="440" t="s">
        <v>3</v>
      </c>
      <c r="C14" s="441"/>
      <c r="D14" s="10">
        <v>183876</v>
      </c>
      <c r="E14" s="10">
        <v>117827</v>
      </c>
      <c r="F14" s="10">
        <v>21090</v>
      </c>
      <c r="G14" s="10">
        <v>10150</v>
      </c>
      <c r="H14" s="10">
        <v>576285</v>
      </c>
      <c r="I14" s="10">
        <f>SUM(D14:H14)</f>
        <v>909228</v>
      </c>
      <c r="J14" s="440" t="s">
        <v>4</v>
      </c>
      <c r="K14" s="441"/>
    </row>
    <row r="15" spans="2:14" ht="24.95" customHeight="1">
      <c r="B15" s="440" t="s">
        <v>2</v>
      </c>
      <c r="C15" s="441"/>
      <c r="D15" s="10">
        <v>791018</v>
      </c>
      <c r="E15" s="10">
        <v>915963</v>
      </c>
      <c r="F15" s="10">
        <v>122629</v>
      </c>
      <c r="G15" s="10">
        <v>46078</v>
      </c>
      <c r="H15" s="10">
        <v>2853418</v>
      </c>
      <c r="I15" s="10">
        <f>SUM(D15:H15)</f>
        <v>4729106</v>
      </c>
      <c r="J15" s="440" t="s">
        <v>5</v>
      </c>
      <c r="K15" s="441"/>
    </row>
    <row r="16" spans="2:14" ht="24.95" customHeight="1">
      <c r="B16" s="354" t="s">
        <v>14</v>
      </c>
      <c r="C16" s="355"/>
      <c r="D16" s="172"/>
      <c r="E16" s="172"/>
      <c r="F16" s="172"/>
      <c r="G16" s="172"/>
      <c r="H16" s="172"/>
      <c r="I16" s="172"/>
      <c r="J16" s="356" t="s">
        <v>13</v>
      </c>
      <c r="K16" s="357"/>
    </row>
    <row r="17" spans="2:11" ht="24.95" customHeight="1">
      <c r="B17" s="444" t="s">
        <v>10</v>
      </c>
      <c r="C17" s="445"/>
      <c r="D17" s="11">
        <v>60840</v>
      </c>
      <c r="E17" s="11">
        <v>37341</v>
      </c>
      <c r="F17" s="11">
        <v>2604</v>
      </c>
      <c r="G17" s="11">
        <v>687</v>
      </c>
      <c r="H17" s="11">
        <v>151575</v>
      </c>
      <c r="I17" s="11">
        <f>SUM(D17:H17)</f>
        <v>253047</v>
      </c>
      <c r="J17" s="444" t="s">
        <v>9</v>
      </c>
      <c r="K17" s="445"/>
    </row>
    <row r="18" spans="2:11" ht="24.95" customHeight="1">
      <c r="B18" s="444" t="s">
        <v>3</v>
      </c>
      <c r="C18" s="445"/>
      <c r="D18" s="11">
        <v>60840</v>
      </c>
      <c r="E18" s="11">
        <v>37341</v>
      </c>
      <c r="F18" s="11">
        <v>2604</v>
      </c>
      <c r="G18" s="11">
        <v>687</v>
      </c>
      <c r="H18" s="11">
        <v>151575</v>
      </c>
      <c r="I18" s="11">
        <f>SUM(D18:H18)</f>
        <v>253047</v>
      </c>
      <c r="J18" s="444" t="s">
        <v>4</v>
      </c>
      <c r="K18" s="445"/>
    </row>
    <row r="19" spans="2:11" ht="24.95" customHeight="1">
      <c r="B19" s="444" t="s">
        <v>2</v>
      </c>
      <c r="C19" s="445"/>
      <c r="D19" s="11">
        <v>429524</v>
      </c>
      <c r="E19" s="11">
        <v>198889</v>
      </c>
      <c r="F19" s="11">
        <v>15508</v>
      </c>
      <c r="G19" s="11">
        <v>4533</v>
      </c>
      <c r="H19" s="11">
        <v>794716</v>
      </c>
      <c r="I19" s="11">
        <f>SUM(D19:H19)</f>
        <v>1443170</v>
      </c>
      <c r="J19" s="444" t="s">
        <v>5</v>
      </c>
      <c r="K19" s="445"/>
    </row>
    <row r="20" spans="2:11" ht="24.95" customHeight="1">
      <c r="B20" s="362" t="s">
        <v>16</v>
      </c>
      <c r="C20" s="363"/>
      <c r="D20" s="168"/>
      <c r="E20" s="168"/>
      <c r="F20" s="168"/>
      <c r="G20" s="168"/>
      <c r="H20" s="168"/>
      <c r="I20" s="168"/>
      <c r="J20" s="364" t="s">
        <v>15</v>
      </c>
      <c r="K20" s="365"/>
    </row>
    <row r="21" spans="2:11" ht="24.95" customHeight="1">
      <c r="B21" s="452" t="s">
        <v>10</v>
      </c>
      <c r="C21" s="453"/>
      <c r="D21" s="10">
        <v>25857</v>
      </c>
      <c r="E21" s="10">
        <v>97980</v>
      </c>
      <c r="F21" s="10">
        <v>31992</v>
      </c>
      <c r="G21" s="10">
        <v>19</v>
      </c>
      <c r="H21" s="10">
        <v>15100</v>
      </c>
      <c r="I21" s="10">
        <f>SUM(D21:H21)</f>
        <v>170948</v>
      </c>
      <c r="J21" s="452" t="s">
        <v>9</v>
      </c>
      <c r="K21" s="453"/>
    </row>
    <row r="22" spans="2:11" ht="24.95" customHeight="1">
      <c r="B22" s="440" t="s">
        <v>3</v>
      </c>
      <c r="C22" s="441"/>
      <c r="D22" s="10">
        <v>25857</v>
      </c>
      <c r="E22" s="10">
        <v>97980</v>
      </c>
      <c r="F22" s="10">
        <v>31992</v>
      </c>
      <c r="G22" s="10">
        <v>19</v>
      </c>
      <c r="H22" s="10">
        <v>15100</v>
      </c>
      <c r="I22" s="10">
        <f>SUM(D22:H22)</f>
        <v>170948</v>
      </c>
      <c r="J22" s="440" t="s">
        <v>4</v>
      </c>
      <c r="K22" s="441"/>
    </row>
    <row r="23" spans="2:11" ht="24.95" customHeight="1">
      <c r="B23" s="440" t="s">
        <v>2</v>
      </c>
      <c r="C23" s="441"/>
      <c r="D23" s="10">
        <v>175940</v>
      </c>
      <c r="E23" s="10">
        <v>642688</v>
      </c>
      <c r="F23" s="10">
        <v>179794</v>
      </c>
      <c r="G23" s="10">
        <v>120</v>
      </c>
      <c r="H23" s="10">
        <v>90452</v>
      </c>
      <c r="I23" s="10">
        <f>SUM(D23:H23)</f>
        <v>1088994</v>
      </c>
      <c r="J23" s="440" t="s">
        <v>5</v>
      </c>
      <c r="K23" s="441"/>
    </row>
    <row r="24" spans="2:11" ht="24.95" customHeight="1">
      <c r="B24" s="354" t="s">
        <v>18</v>
      </c>
      <c r="C24" s="355"/>
      <c r="D24" s="172"/>
      <c r="E24" s="172"/>
      <c r="F24" s="172"/>
      <c r="G24" s="172"/>
      <c r="H24" s="172"/>
      <c r="I24" s="172"/>
      <c r="J24" s="356" t="s">
        <v>17</v>
      </c>
      <c r="K24" s="357"/>
    </row>
    <row r="25" spans="2:11" ht="24.95" customHeight="1">
      <c r="B25" s="444" t="s">
        <v>10</v>
      </c>
      <c r="C25" s="445"/>
      <c r="D25" s="11">
        <v>57770</v>
      </c>
      <c r="E25" s="11">
        <v>176118</v>
      </c>
      <c r="F25" s="11">
        <v>30628</v>
      </c>
      <c r="G25" s="11">
        <v>10582</v>
      </c>
      <c r="H25" s="11">
        <v>253116</v>
      </c>
      <c r="I25" s="11">
        <f>SUM(D25:H25)</f>
        <v>528214</v>
      </c>
      <c r="J25" s="444" t="s">
        <v>9</v>
      </c>
      <c r="K25" s="445"/>
    </row>
    <row r="26" spans="2:11" ht="24.95" customHeight="1">
      <c r="B26" s="444" t="s">
        <v>3</v>
      </c>
      <c r="C26" s="445"/>
      <c r="D26" s="11">
        <v>57770</v>
      </c>
      <c r="E26" s="11">
        <v>176118</v>
      </c>
      <c r="F26" s="11">
        <v>30628</v>
      </c>
      <c r="G26" s="11">
        <v>10582</v>
      </c>
      <c r="H26" s="11">
        <v>253116</v>
      </c>
      <c r="I26" s="11">
        <f>SUM(D26:H26)</f>
        <v>528214</v>
      </c>
      <c r="J26" s="444" t="s">
        <v>4</v>
      </c>
      <c r="K26" s="445"/>
    </row>
    <row r="27" spans="2:11" ht="24.95" customHeight="1">
      <c r="B27" s="444" t="s">
        <v>2</v>
      </c>
      <c r="C27" s="445"/>
      <c r="D27" s="11">
        <v>401500</v>
      </c>
      <c r="E27" s="11">
        <v>1298041</v>
      </c>
      <c r="F27" s="11">
        <v>182442</v>
      </c>
      <c r="G27" s="11">
        <v>60076</v>
      </c>
      <c r="H27" s="11">
        <v>1457071</v>
      </c>
      <c r="I27" s="11">
        <f>SUM(D27:H27)</f>
        <v>3399130</v>
      </c>
      <c r="J27" s="444" t="s">
        <v>5</v>
      </c>
      <c r="K27" s="445"/>
    </row>
    <row r="28" spans="2:11" ht="24.95" customHeight="1">
      <c r="B28" s="362" t="s">
        <v>20</v>
      </c>
      <c r="C28" s="363"/>
      <c r="D28" s="168"/>
      <c r="E28" s="168"/>
      <c r="F28" s="168"/>
      <c r="G28" s="168"/>
      <c r="H28" s="168"/>
      <c r="I28" s="168"/>
      <c r="J28" s="364" t="s">
        <v>19</v>
      </c>
      <c r="K28" s="365"/>
    </row>
    <row r="29" spans="2:11" ht="24.95" customHeight="1">
      <c r="B29" s="452" t="s">
        <v>10</v>
      </c>
      <c r="C29" s="453"/>
      <c r="D29" s="10">
        <v>57312</v>
      </c>
      <c r="E29" s="10">
        <v>112326</v>
      </c>
      <c r="F29" s="10">
        <v>32512</v>
      </c>
      <c r="G29" s="10">
        <v>1140</v>
      </c>
      <c r="H29" s="10">
        <v>111972</v>
      </c>
      <c r="I29" s="10">
        <f>SUM(D29:H29)</f>
        <v>315262</v>
      </c>
      <c r="J29" s="452" t="s">
        <v>9</v>
      </c>
      <c r="K29" s="453"/>
    </row>
    <row r="30" spans="2:11" ht="24.95" customHeight="1">
      <c r="B30" s="440" t="s">
        <v>3</v>
      </c>
      <c r="C30" s="441"/>
      <c r="D30" s="10">
        <v>57312</v>
      </c>
      <c r="E30" s="10">
        <v>112326</v>
      </c>
      <c r="F30" s="10">
        <v>32512</v>
      </c>
      <c r="G30" s="10">
        <v>1140</v>
      </c>
      <c r="H30" s="10">
        <v>111972</v>
      </c>
      <c r="I30" s="10">
        <f>SUM(D30:H30)</f>
        <v>315262</v>
      </c>
      <c r="J30" s="440" t="s">
        <v>4</v>
      </c>
      <c r="K30" s="441"/>
    </row>
    <row r="31" spans="2:11" ht="24.95" customHeight="1">
      <c r="B31" s="440" t="s">
        <v>2</v>
      </c>
      <c r="C31" s="441"/>
      <c r="D31" s="10">
        <v>245114</v>
      </c>
      <c r="E31" s="10">
        <v>789182</v>
      </c>
      <c r="F31" s="10">
        <v>182011</v>
      </c>
      <c r="G31" s="10">
        <v>6453</v>
      </c>
      <c r="H31" s="10">
        <v>617970</v>
      </c>
      <c r="I31" s="10">
        <f>SUM(D31:H31)</f>
        <v>1840730</v>
      </c>
      <c r="J31" s="440" t="s">
        <v>5</v>
      </c>
      <c r="K31" s="441"/>
    </row>
    <row r="32" spans="2:11" ht="24.95" customHeight="1">
      <c r="B32" s="354" t="s">
        <v>22</v>
      </c>
      <c r="C32" s="355"/>
      <c r="D32" s="172"/>
      <c r="E32" s="172"/>
      <c r="F32" s="172"/>
      <c r="G32" s="172"/>
      <c r="H32" s="172"/>
      <c r="I32" s="172"/>
      <c r="J32" s="356" t="s">
        <v>21</v>
      </c>
      <c r="K32" s="357"/>
    </row>
    <row r="33" spans="2:11" ht="24.95" customHeight="1">
      <c r="B33" s="444" t="s">
        <v>10</v>
      </c>
      <c r="C33" s="445"/>
      <c r="D33" s="11">
        <v>38055</v>
      </c>
      <c r="E33" s="11">
        <v>8379</v>
      </c>
      <c r="F33" s="11">
        <v>1222</v>
      </c>
      <c r="G33" s="11">
        <v>282</v>
      </c>
      <c r="H33" s="11">
        <v>78174</v>
      </c>
      <c r="I33" s="11">
        <f>SUM(D33:H33)</f>
        <v>126112</v>
      </c>
      <c r="J33" s="444" t="s">
        <v>9</v>
      </c>
      <c r="K33" s="445"/>
    </row>
    <row r="34" spans="2:11" ht="24.95" customHeight="1">
      <c r="B34" s="444" t="s">
        <v>3</v>
      </c>
      <c r="C34" s="445"/>
      <c r="D34" s="11">
        <v>38055</v>
      </c>
      <c r="E34" s="11">
        <v>8379</v>
      </c>
      <c r="F34" s="11">
        <v>1222</v>
      </c>
      <c r="G34" s="11">
        <v>282</v>
      </c>
      <c r="H34" s="11">
        <v>78174</v>
      </c>
      <c r="I34" s="11">
        <f>SUM(D34:H34)</f>
        <v>126112</v>
      </c>
      <c r="J34" s="444" t="s">
        <v>4</v>
      </c>
      <c r="K34" s="445"/>
    </row>
    <row r="35" spans="2:11" ht="24.95" customHeight="1">
      <c r="B35" s="444" t="s">
        <v>2</v>
      </c>
      <c r="C35" s="445"/>
      <c r="D35" s="11">
        <v>225988</v>
      </c>
      <c r="E35" s="11">
        <v>63776</v>
      </c>
      <c r="F35" s="11">
        <v>6459</v>
      </c>
      <c r="G35" s="11">
        <v>1530</v>
      </c>
      <c r="H35" s="11">
        <v>458912</v>
      </c>
      <c r="I35" s="11">
        <f>SUM(D35:H35)</f>
        <v>756665</v>
      </c>
      <c r="J35" s="444" t="s">
        <v>5</v>
      </c>
      <c r="K35" s="445"/>
    </row>
    <row r="36" spans="2:11" ht="31.5" customHeight="1">
      <c r="B36" s="15" t="s">
        <v>183</v>
      </c>
      <c r="C36" s="466"/>
      <c r="D36" s="466"/>
      <c r="E36" s="466"/>
      <c r="F36" s="466"/>
      <c r="G36" s="466"/>
      <c r="H36" s="466"/>
      <c r="I36" s="466"/>
      <c r="J36" s="466"/>
      <c r="K36" s="14" t="s">
        <v>103</v>
      </c>
    </row>
    <row r="37" spans="2:11" ht="31.5" customHeight="1">
      <c r="B37" s="241" t="s">
        <v>288</v>
      </c>
      <c r="C37" s="241"/>
      <c r="D37" s="241"/>
      <c r="E37" s="241"/>
      <c r="F37" s="241"/>
      <c r="G37" s="241"/>
      <c r="H37" s="241"/>
      <c r="I37" s="241"/>
      <c r="J37" s="241"/>
      <c r="K37" s="241"/>
    </row>
    <row r="38" spans="2:11" ht="25.5">
      <c r="B38" s="301" t="s">
        <v>289</v>
      </c>
      <c r="C38" s="301"/>
      <c r="D38" s="301"/>
      <c r="E38" s="301"/>
      <c r="F38" s="301"/>
      <c r="G38" s="301"/>
      <c r="H38" s="301"/>
      <c r="I38" s="301"/>
      <c r="J38" s="301"/>
      <c r="K38" s="301"/>
    </row>
    <row r="39" spans="2:11" ht="20.25">
      <c r="B39" s="366" t="s">
        <v>118</v>
      </c>
      <c r="C39" s="367"/>
      <c r="D39" s="245" t="s">
        <v>62</v>
      </c>
      <c r="E39" s="246"/>
      <c r="F39" s="246"/>
      <c r="G39" s="246"/>
      <c r="H39" s="246"/>
      <c r="I39" s="247"/>
      <c r="J39" s="366" t="s">
        <v>0</v>
      </c>
      <c r="K39" s="367"/>
    </row>
    <row r="40" spans="2:11" ht="20.25">
      <c r="B40" s="368"/>
      <c r="C40" s="369"/>
      <c r="D40" s="125" t="s">
        <v>65</v>
      </c>
      <c r="E40" s="126" t="s">
        <v>64</v>
      </c>
      <c r="F40" s="126" t="s">
        <v>97</v>
      </c>
      <c r="G40" s="125" t="s">
        <v>82</v>
      </c>
      <c r="H40" s="127" t="s">
        <v>63</v>
      </c>
      <c r="I40" s="126" t="s">
        <v>35</v>
      </c>
      <c r="J40" s="368"/>
      <c r="K40" s="369"/>
    </row>
    <row r="41" spans="2:11" ht="47.25" customHeight="1">
      <c r="B41" s="368"/>
      <c r="C41" s="369"/>
      <c r="D41" s="113" t="s">
        <v>68</v>
      </c>
      <c r="E41" s="113" t="s">
        <v>67</v>
      </c>
      <c r="F41" s="113" t="s">
        <v>175</v>
      </c>
      <c r="G41" s="115" t="s">
        <v>80</v>
      </c>
      <c r="H41" s="113" t="s">
        <v>66</v>
      </c>
      <c r="I41" s="113" t="s">
        <v>34</v>
      </c>
      <c r="J41" s="419"/>
      <c r="K41" s="420"/>
    </row>
    <row r="42" spans="2:11" ht="24.95" customHeight="1">
      <c r="B42" s="354" t="s">
        <v>24</v>
      </c>
      <c r="C42" s="355"/>
      <c r="D42" s="172"/>
      <c r="E42" s="172"/>
      <c r="F42" s="172"/>
      <c r="G42" s="172"/>
      <c r="H42" s="172"/>
      <c r="I42" s="172"/>
      <c r="J42" s="356" t="s">
        <v>23</v>
      </c>
      <c r="K42" s="357"/>
    </row>
    <row r="43" spans="2:11" ht="24.95" customHeight="1">
      <c r="B43" s="444" t="s">
        <v>10</v>
      </c>
      <c r="C43" s="445"/>
      <c r="D43" s="11">
        <v>31825</v>
      </c>
      <c r="E43" s="11">
        <v>34675</v>
      </c>
      <c r="F43" s="11">
        <v>3564</v>
      </c>
      <c r="G43" s="11">
        <v>78</v>
      </c>
      <c r="H43" s="11">
        <v>14241</v>
      </c>
      <c r="I43" s="11">
        <f>SUM(D43:H43)</f>
        <v>84383</v>
      </c>
      <c r="J43" s="444" t="s">
        <v>9</v>
      </c>
      <c r="K43" s="445"/>
    </row>
    <row r="44" spans="2:11" ht="24.95" customHeight="1">
      <c r="B44" s="444" t="s">
        <v>3</v>
      </c>
      <c r="C44" s="445"/>
      <c r="D44" s="11">
        <v>31825</v>
      </c>
      <c r="E44" s="11">
        <v>34675</v>
      </c>
      <c r="F44" s="11">
        <v>3564</v>
      </c>
      <c r="G44" s="11">
        <v>78</v>
      </c>
      <c r="H44" s="11">
        <v>14241</v>
      </c>
      <c r="I44" s="11">
        <f>SUM(D44:H44)</f>
        <v>84383</v>
      </c>
      <c r="J44" s="444" t="s">
        <v>4</v>
      </c>
      <c r="K44" s="445"/>
    </row>
    <row r="45" spans="2:11" ht="24.95" customHeight="1">
      <c r="B45" s="444" t="s">
        <v>2</v>
      </c>
      <c r="C45" s="445"/>
      <c r="D45" s="11">
        <v>225824</v>
      </c>
      <c r="E45" s="11">
        <v>239126</v>
      </c>
      <c r="F45" s="11">
        <v>21343</v>
      </c>
      <c r="G45" s="11">
        <v>452</v>
      </c>
      <c r="H45" s="11">
        <v>82961</v>
      </c>
      <c r="I45" s="11">
        <f>SUM(D45:H45)</f>
        <v>569706</v>
      </c>
      <c r="J45" s="444" t="s">
        <v>5</v>
      </c>
      <c r="K45" s="445"/>
    </row>
    <row r="46" spans="2:11" ht="24.95" customHeight="1">
      <c r="B46" s="362" t="s">
        <v>26</v>
      </c>
      <c r="C46" s="363"/>
      <c r="D46" s="168"/>
      <c r="E46" s="168"/>
      <c r="F46" s="168"/>
      <c r="G46" s="168"/>
      <c r="H46" s="168"/>
      <c r="I46" s="168"/>
      <c r="J46" s="364" t="s">
        <v>25</v>
      </c>
      <c r="K46" s="365"/>
    </row>
    <row r="47" spans="2:11" ht="24.95" customHeight="1">
      <c r="B47" s="452" t="s">
        <v>10</v>
      </c>
      <c r="C47" s="453"/>
      <c r="D47" s="10">
        <v>6552</v>
      </c>
      <c r="E47" s="10">
        <v>16500</v>
      </c>
      <c r="F47" s="10">
        <v>4698</v>
      </c>
      <c r="G47" s="10">
        <v>1939</v>
      </c>
      <c r="H47" s="10">
        <v>10842</v>
      </c>
      <c r="I47" s="10">
        <f>SUM(D47:H47)</f>
        <v>40531</v>
      </c>
      <c r="J47" s="452" t="s">
        <v>9</v>
      </c>
      <c r="K47" s="453"/>
    </row>
    <row r="48" spans="2:11" ht="24.95" customHeight="1">
      <c r="B48" s="440" t="s">
        <v>3</v>
      </c>
      <c r="C48" s="441"/>
      <c r="D48" s="10">
        <v>6552</v>
      </c>
      <c r="E48" s="10">
        <v>16500</v>
      </c>
      <c r="F48" s="10">
        <v>4698</v>
      </c>
      <c r="G48" s="10">
        <v>1939</v>
      </c>
      <c r="H48" s="10">
        <v>10842</v>
      </c>
      <c r="I48" s="10">
        <f>SUM(D48:H48)</f>
        <v>40531</v>
      </c>
      <c r="J48" s="440" t="s">
        <v>4</v>
      </c>
      <c r="K48" s="441"/>
    </row>
    <row r="49" spans="2:11" ht="24.95" customHeight="1">
      <c r="B49" s="440" t="s">
        <v>2</v>
      </c>
      <c r="C49" s="441"/>
      <c r="D49" s="10">
        <v>57164</v>
      </c>
      <c r="E49" s="10">
        <v>131166</v>
      </c>
      <c r="F49" s="10">
        <v>37469</v>
      </c>
      <c r="G49" s="10">
        <v>15520</v>
      </c>
      <c r="H49" s="10">
        <v>63680</v>
      </c>
      <c r="I49" s="10">
        <f>SUM(D49:H49)</f>
        <v>304999</v>
      </c>
      <c r="J49" s="440" t="s">
        <v>5</v>
      </c>
      <c r="K49" s="441"/>
    </row>
    <row r="50" spans="2:11" ht="24.95" customHeight="1">
      <c r="B50" s="354" t="s">
        <v>28</v>
      </c>
      <c r="C50" s="355"/>
      <c r="D50" s="172"/>
      <c r="E50" s="172"/>
      <c r="F50" s="172"/>
      <c r="G50" s="172"/>
      <c r="H50" s="172"/>
      <c r="I50" s="172"/>
      <c r="J50" s="356" t="s">
        <v>27</v>
      </c>
      <c r="K50" s="357"/>
    </row>
    <row r="51" spans="2:11" ht="24.95" customHeight="1">
      <c r="B51" s="444" t="s">
        <v>10</v>
      </c>
      <c r="C51" s="445"/>
      <c r="D51" s="11">
        <v>103649</v>
      </c>
      <c r="E51" s="11">
        <v>33864</v>
      </c>
      <c r="F51" s="11">
        <v>11970</v>
      </c>
      <c r="G51" s="11">
        <v>378</v>
      </c>
      <c r="H51" s="11">
        <v>32560</v>
      </c>
      <c r="I51" s="11">
        <f>SUM(D51:H51)</f>
        <v>182421</v>
      </c>
      <c r="J51" s="444" t="s">
        <v>9</v>
      </c>
      <c r="K51" s="445"/>
    </row>
    <row r="52" spans="2:11" ht="24.95" customHeight="1">
      <c r="B52" s="444" t="s">
        <v>3</v>
      </c>
      <c r="C52" s="445"/>
      <c r="D52" s="11">
        <v>103649</v>
      </c>
      <c r="E52" s="11">
        <v>33864</v>
      </c>
      <c r="F52" s="11">
        <v>11970</v>
      </c>
      <c r="G52" s="11">
        <v>378</v>
      </c>
      <c r="H52" s="11">
        <v>32560</v>
      </c>
      <c r="I52" s="11">
        <f>SUM(D52:H52)</f>
        <v>182421</v>
      </c>
      <c r="J52" s="444" t="s">
        <v>4</v>
      </c>
      <c r="K52" s="445"/>
    </row>
    <row r="53" spans="2:11" ht="24.95" customHeight="1">
      <c r="B53" s="444" t="s">
        <v>2</v>
      </c>
      <c r="C53" s="445"/>
      <c r="D53" s="11">
        <v>744125</v>
      </c>
      <c r="E53" s="11">
        <v>232952</v>
      </c>
      <c r="F53" s="11">
        <v>92045</v>
      </c>
      <c r="G53" s="11">
        <v>2618</v>
      </c>
      <c r="H53" s="11">
        <v>177814</v>
      </c>
      <c r="I53" s="11">
        <f>SUM(D53:H53)</f>
        <v>1249554</v>
      </c>
      <c r="J53" s="444" t="s">
        <v>5</v>
      </c>
      <c r="K53" s="445"/>
    </row>
    <row r="54" spans="2:11" ht="24.95" customHeight="1">
      <c r="B54" s="362" t="s">
        <v>30</v>
      </c>
      <c r="C54" s="363"/>
      <c r="D54" s="168"/>
      <c r="E54" s="168"/>
      <c r="F54" s="168"/>
      <c r="G54" s="168"/>
      <c r="H54" s="168"/>
      <c r="I54" s="168"/>
      <c r="J54" s="364" t="s">
        <v>29</v>
      </c>
      <c r="K54" s="365"/>
    </row>
    <row r="55" spans="2:11" ht="24.95" customHeight="1">
      <c r="B55" s="452" t="s">
        <v>10</v>
      </c>
      <c r="C55" s="453"/>
      <c r="D55" s="10">
        <v>22411</v>
      </c>
      <c r="E55" s="10">
        <v>18018</v>
      </c>
      <c r="F55" s="10">
        <v>4100</v>
      </c>
      <c r="G55" s="10">
        <v>5</v>
      </c>
      <c r="H55" s="10">
        <v>28032</v>
      </c>
      <c r="I55" s="10">
        <f>SUM(D55:H55)</f>
        <v>72566</v>
      </c>
      <c r="J55" s="452" t="s">
        <v>9</v>
      </c>
      <c r="K55" s="453"/>
    </row>
    <row r="56" spans="2:11" ht="24.95" customHeight="1">
      <c r="B56" s="440" t="s">
        <v>3</v>
      </c>
      <c r="C56" s="441"/>
      <c r="D56" s="10">
        <v>22411</v>
      </c>
      <c r="E56" s="10">
        <v>18018</v>
      </c>
      <c r="F56" s="10">
        <v>4100</v>
      </c>
      <c r="G56" s="10">
        <v>5</v>
      </c>
      <c r="H56" s="10">
        <v>28032</v>
      </c>
      <c r="I56" s="10">
        <f>SUM(D56:H56)</f>
        <v>72566</v>
      </c>
      <c r="J56" s="440" t="s">
        <v>4</v>
      </c>
      <c r="K56" s="441"/>
    </row>
    <row r="57" spans="2:11" ht="24.95" customHeight="1">
      <c r="B57" s="440" t="s">
        <v>2</v>
      </c>
      <c r="C57" s="441"/>
      <c r="D57" s="10">
        <v>164894</v>
      </c>
      <c r="E57" s="10">
        <v>139482</v>
      </c>
      <c r="F57" s="10">
        <v>28448</v>
      </c>
      <c r="G57" s="10">
        <v>29</v>
      </c>
      <c r="H57" s="10">
        <v>125358</v>
      </c>
      <c r="I57" s="10">
        <f>SUM(D57:H57)</f>
        <v>458211</v>
      </c>
      <c r="J57" s="452" t="s">
        <v>5</v>
      </c>
      <c r="K57" s="453"/>
    </row>
    <row r="58" spans="2:11" ht="24.95" customHeight="1">
      <c r="B58" s="354" t="s">
        <v>31</v>
      </c>
      <c r="C58" s="355"/>
      <c r="D58" s="172"/>
      <c r="E58" s="172"/>
      <c r="F58" s="172"/>
      <c r="G58" s="172"/>
      <c r="H58" s="172"/>
      <c r="I58" s="172"/>
      <c r="J58" s="356" t="s">
        <v>6</v>
      </c>
      <c r="K58" s="357"/>
    </row>
    <row r="59" spans="2:11" ht="24.95" customHeight="1">
      <c r="B59" s="444" t="s">
        <v>10</v>
      </c>
      <c r="C59" s="445"/>
      <c r="D59" s="11">
        <v>14056</v>
      </c>
      <c r="E59" s="11">
        <v>24089</v>
      </c>
      <c r="F59" s="11">
        <v>5248</v>
      </c>
      <c r="G59" s="11">
        <v>67</v>
      </c>
      <c r="H59" s="11">
        <v>29232</v>
      </c>
      <c r="I59" s="11">
        <f>SUM(D59:H59)</f>
        <v>72692</v>
      </c>
      <c r="J59" s="444" t="s">
        <v>9</v>
      </c>
      <c r="K59" s="445"/>
    </row>
    <row r="60" spans="2:11" ht="24.95" customHeight="1">
      <c r="B60" s="444" t="s">
        <v>3</v>
      </c>
      <c r="C60" s="445"/>
      <c r="D60" s="11">
        <v>14056</v>
      </c>
      <c r="E60" s="11">
        <v>24089</v>
      </c>
      <c r="F60" s="11">
        <v>5248</v>
      </c>
      <c r="G60" s="11">
        <v>67</v>
      </c>
      <c r="H60" s="11">
        <v>29232</v>
      </c>
      <c r="I60" s="11">
        <f>SUM(D60:H60)</f>
        <v>72692</v>
      </c>
      <c r="J60" s="444" t="s">
        <v>4</v>
      </c>
      <c r="K60" s="445"/>
    </row>
    <row r="61" spans="2:11" ht="24.95" customHeight="1">
      <c r="B61" s="444" t="s">
        <v>2</v>
      </c>
      <c r="C61" s="445"/>
      <c r="D61" s="11">
        <v>93961</v>
      </c>
      <c r="E61" s="11">
        <v>116215</v>
      </c>
      <c r="F61" s="11">
        <v>28517</v>
      </c>
      <c r="G61" s="11">
        <v>442</v>
      </c>
      <c r="H61" s="11">
        <v>160855</v>
      </c>
      <c r="I61" s="11">
        <f>SUM(D61:H61)</f>
        <v>399990</v>
      </c>
      <c r="J61" s="444" t="s">
        <v>5</v>
      </c>
      <c r="K61" s="445"/>
    </row>
    <row r="62" spans="2:11" ht="24.95" customHeight="1">
      <c r="B62" s="362" t="s">
        <v>33</v>
      </c>
      <c r="C62" s="363"/>
      <c r="D62" s="168"/>
      <c r="E62" s="168"/>
      <c r="F62" s="168"/>
      <c r="G62" s="168"/>
      <c r="H62" s="168"/>
      <c r="I62" s="168"/>
      <c r="J62" s="364" t="s">
        <v>32</v>
      </c>
      <c r="K62" s="365"/>
    </row>
    <row r="63" spans="2:11" ht="24.95" customHeight="1">
      <c r="B63" s="452" t="s">
        <v>10</v>
      </c>
      <c r="C63" s="453"/>
      <c r="D63" s="10">
        <v>14628</v>
      </c>
      <c r="E63" s="10">
        <v>22560</v>
      </c>
      <c r="F63" s="10">
        <v>2788</v>
      </c>
      <c r="G63" s="10">
        <v>238</v>
      </c>
      <c r="H63" s="10">
        <v>20919</v>
      </c>
      <c r="I63" s="10">
        <f>SUM(D63:H63)</f>
        <v>61133</v>
      </c>
      <c r="J63" s="452" t="s">
        <v>9</v>
      </c>
      <c r="K63" s="453"/>
    </row>
    <row r="64" spans="2:11" ht="24.95" customHeight="1">
      <c r="B64" s="440" t="s">
        <v>3</v>
      </c>
      <c r="C64" s="441"/>
      <c r="D64" s="10">
        <v>14628</v>
      </c>
      <c r="E64" s="10">
        <v>22560</v>
      </c>
      <c r="F64" s="10">
        <v>2788</v>
      </c>
      <c r="G64" s="10">
        <v>238</v>
      </c>
      <c r="H64" s="10">
        <v>20919</v>
      </c>
      <c r="I64" s="10">
        <f>SUM(D64:H64)</f>
        <v>61133</v>
      </c>
      <c r="J64" s="440" t="s">
        <v>4</v>
      </c>
      <c r="K64" s="441"/>
    </row>
    <row r="65" spans="2:11" ht="24.95" customHeight="1">
      <c r="B65" s="440" t="s">
        <v>2</v>
      </c>
      <c r="C65" s="441"/>
      <c r="D65" s="10">
        <v>113118</v>
      </c>
      <c r="E65" s="10">
        <v>149375</v>
      </c>
      <c r="F65" s="10">
        <v>19344</v>
      </c>
      <c r="G65" s="10">
        <v>1879</v>
      </c>
      <c r="H65" s="10">
        <v>114175</v>
      </c>
      <c r="I65" s="10">
        <f>SUM(D65:H65)</f>
        <v>397891</v>
      </c>
      <c r="J65" s="440" t="s">
        <v>5</v>
      </c>
      <c r="K65" s="441"/>
    </row>
    <row r="66" spans="2:11" ht="24.95" customHeight="1">
      <c r="B66" s="350" t="s">
        <v>35</v>
      </c>
      <c r="C66" s="351"/>
      <c r="D66" s="200"/>
      <c r="E66" s="200"/>
      <c r="F66" s="200"/>
      <c r="G66" s="200"/>
      <c r="H66" s="200"/>
      <c r="I66" s="200"/>
      <c r="J66" s="352" t="s">
        <v>34</v>
      </c>
      <c r="K66" s="353"/>
    </row>
    <row r="67" spans="2:11" ht="24.95" customHeight="1">
      <c r="B67" s="342" t="s">
        <v>10</v>
      </c>
      <c r="C67" s="343"/>
      <c r="D67" s="12">
        <f>SUM(D63+D59+D55+D51+D47+D43+D33+D29+D25+D21+D17+D13+D9)</f>
        <v>664991</v>
      </c>
      <c r="E67" s="12">
        <f>SUM(E63+E59+E55+E51+E47+E43+E33+E29+E25+E21+E17+E13+E9)</f>
        <v>1095237</v>
      </c>
      <c r="F67" s="12">
        <f>SUM(F63+F59+F55+F51+F47+F43+F33+F29+F25+F21+F17+F13+F9)</f>
        <v>284088</v>
      </c>
      <c r="G67" s="12">
        <f>SUM(G63+G59+G55+G51+G47+G43+G33+G29+G25+G21+G17+G13+G9)</f>
        <v>27203</v>
      </c>
      <c r="H67" s="12">
        <f>SUM(H63+H59+H55+H51+H47+H43+H33+H29+H25+H21+H17+H13+H9)</f>
        <v>1610408</v>
      </c>
      <c r="I67" s="12">
        <f>SUM(D67:H67)</f>
        <v>3681927</v>
      </c>
      <c r="J67" s="460" t="s">
        <v>9</v>
      </c>
      <c r="K67" s="461"/>
    </row>
    <row r="68" spans="2:11" ht="24.95" customHeight="1">
      <c r="B68" s="342" t="s">
        <v>3</v>
      </c>
      <c r="C68" s="343"/>
      <c r="D68" s="12">
        <f t="shared" ref="D68:H69" si="0">SUM(D64+D60+D56+D52+D48+D44+D34+D30+D26+D22+D18+D14+D10)</f>
        <v>664991</v>
      </c>
      <c r="E68" s="12">
        <f t="shared" si="0"/>
        <v>1095237</v>
      </c>
      <c r="F68" s="12">
        <f t="shared" si="0"/>
        <v>284088</v>
      </c>
      <c r="G68" s="12">
        <f t="shared" si="0"/>
        <v>27203</v>
      </c>
      <c r="H68" s="12">
        <f t="shared" si="0"/>
        <v>1610408</v>
      </c>
      <c r="I68" s="12">
        <f>SUM(D68:H68)</f>
        <v>3681927</v>
      </c>
      <c r="J68" s="344" t="s">
        <v>4</v>
      </c>
      <c r="K68" s="345"/>
    </row>
    <row r="69" spans="2:11" ht="24.95" customHeight="1">
      <c r="B69" s="462" t="s">
        <v>2</v>
      </c>
      <c r="C69" s="463"/>
      <c r="D69" s="12">
        <f>SUM(D65+D61+D57+D53+D49+D45+D35+D31+D27+D23+D19+D15+D11)</f>
        <v>3984443</v>
      </c>
      <c r="E69" s="12">
        <f>SUM(E65+E61+E57+E53+E49+E45+E35+E31+E27+E23+E19+E15+E11)</f>
        <v>7705537</v>
      </c>
      <c r="F69" s="12">
        <f t="shared" si="0"/>
        <v>1575652</v>
      </c>
      <c r="G69" s="12">
        <f t="shared" si="0"/>
        <v>148254</v>
      </c>
      <c r="H69" s="12">
        <f t="shared" si="0"/>
        <v>8178562</v>
      </c>
      <c r="I69" s="12">
        <f>SUM(D69:H69)</f>
        <v>21592448</v>
      </c>
      <c r="J69" s="464" t="s">
        <v>5</v>
      </c>
      <c r="K69" s="465"/>
    </row>
    <row r="70" spans="2:11" ht="18">
      <c r="B70" s="255" t="s">
        <v>332</v>
      </c>
      <c r="C70" s="255"/>
      <c r="D70" s="255"/>
      <c r="E70" s="255"/>
      <c r="F70" s="255"/>
      <c r="G70" s="255"/>
      <c r="H70" s="55"/>
      <c r="I70" s="110"/>
      <c r="J70" s="110"/>
      <c r="K70" s="110" t="s">
        <v>333</v>
      </c>
    </row>
  </sheetData>
  <mergeCells count="124">
    <mergeCell ref="B3:K3"/>
    <mergeCell ref="B4:K4"/>
    <mergeCell ref="B5:C7"/>
    <mergeCell ref="D5:I5"/>
    <mergeCell ref="J5:K7"/>
    <mergeCell ref="B8:C8"/>
    <mergeCell ref="J8:K8"/>
    <mergeCell ref="B9:C9"/>
    <mergeCell ref="J9:K9"/>
    <mergeCell ref="B10:C10"/>
    <mergeCell ref="J10:K10"/>
    <mergeCell ref="B11:C11"/>
    <mergeCell ref="J11:K11"/>
    <mergeCell ref="B12:C12"/>
    <mergeCell ref="J12:K12"/>
    <mergeCell ref="B13:C13"/>
    <mergeCell ref="J13:K13"/>
    <mergeCell ref="B14:C14"/>
    <mergeCell ref="J14:K14"/>
    <mergeCell ref="B15:C15"/>
    <mergeCell ref="J15:K15"/>
    <mergeCell ref="B16:C16"/>
    <mergeCell ref="J16:K16"/>
    <mergeCell ref="B17:C17"/>
    <mergeCell ref="J17:K17"/>
    <mergeCell ref="B18:C18"/>
    <mergeCell ref="J18:K18"/>
    <mergeCell ref="B19:C19"/>
    <mergeCell ref="J19:K19"/>
    <mergeCell ref="B20:C20"/>
    <mergeCell ref="J20:K20"/>
    <mergeCell ref="B21:C21"/>
    <mergeCell ref="J21:K21"/>
    <mergeCell ref="B22:C22"/>
    <mergeCell ref="J22:K22"/>
    <mergeCell ref="B23:C23"/>
    <mergeCell ref="J23:K23"/>
    <mergeCell ref="B24:C24"/>
    <mergeCell ref="J24:K24"/>
    <mergeCell ref="B25:C25"/>
    <mergeCell ref="J25:K25"/>
    <mergeCell ref="B26:C26"/>
    <mergeCell ref="J26:K26"/>
    <mergeCell ref="B27:C27"/>
    <mergeCell ref="J27:K27"/>
    <mergeCell ref="B28:C28"/>
    <mergeCell ref="J28:K28"/>
    <mergeCell ref="B29:C29"/>
    <mergeCell ref="J29:K29"/>
    <mergeCell ref="B30:C30"/>
    <mergeCell ref="J30:K30"/>
    <mergeCell ref="B31:C31"/>
    <mergeCell ref="J31:K31"/>
    <mergeCell ref="B32:C32"/>
    <mergeCell ref="J32:K32"/>
    <mergeCell ref="B33:C33"/>
    <mergeCell ref="J33:K33"/>
    <mergeCell ref="B34:C34"/>
    <mergeCell ref="J34:K34"/>
    <mergeCell ref="B35:C35"/>
    <mergeCell ref="J35:K35"/>
    <mergeCell ref="C36:J36"/>
    <mergeCell ref="B37:K37"/>
    <mergeCell ref="B38:K38"/>
    <mergeCell ref="B39:C41"/>
    <mergeCell ref="D39:I39"/>
    <mergeCell ref="J39:K41"/>
    <mergeCell ref="B42:C42"/>
    <mergeCell ref="J42:K42"/>
    <mergeCell ref="B43:C43"/>
    <mergeCell ref="J43:K43"/>
    <mergeCell ref="B44:C44"/>
    <mergeCell ref="J44:K44"/>
    <mergeCell ref="B45:C45"/>
    <mergeCell ref="J45:K45"/>
    <mergeCell ref="B46:C46"/>
    <mergeCell ref="J46:K46"/>
    <mergeCell ref="J47:K47"/>
    <mergeCell ref="B48:C48"/>
    <mergeCell ref="J48:K48"/>
    <mergeCell ref="B47:C47"/>
    <mergeCell ref="B49:C49"/>
    <mergeCell ref="J49:K49"/>
    <mergeCell ref="B50:C50"/>
    <mergeCell ref="J50:K50"/>
    <mergeCell ref="B51:C51"/>
    <mergeCell ref="J51:K51"/>
    <mergeCell ref="B52:C52"/>
    <mergeCell ref="J52:K52"/>
    <mergeCell ref="B53:C53"/>
    <mergeCell ref="J53:K53"/>
    <mergeCell ref="B54:C54"/>
    <mergeCell ref="J54:K54"/>
    <mergeCell ref="B55:C55"/>
    <mergeCell ref="J55:K55"/>
    <mergeCell ref="B56:C56"/>
    <mergeCell ref="J56:K56"/>
    <mergeCell ref="B57:C57"/>
    <mergeCell ref="J57:K57"/>
    <mergeCell ref="B58:C58"/>
    <mergeCell ref="J58:K58"/>
    <mergeCell ref="B59:C59"/>
    <mergeCell ref="J59:K59"/>
    <mergeCell ref="B60:C60"/>
    <mergeCell ref="J60:K60"/>
    <mergeCell ref="B61:C61"/>
    <mergeCell ref="J61:K61"/>
    <mergeCell ref="B62:C62"/>
    <mergeCell ref="J62:K62"/>
    <mergeCell ref="B63:C63"/>
    <mergeCell ref="J63:K63"/>
    <mergeCell ref="B64:C64"/>
    <mergeCell ref="J64:K64"/>
    <mergeCell ref="B65:C65"/>
    <mergeCell ref="J65:K65"/>
    <mergeCell ref="B66:C66"/>
    <mergeCell ref="J66:K66"/>
    <mergeCell ref="B70:G70"/>
    <mergeCell ref="B67:C67"/>
    <mergeCell ref="J67:K67"/>
    <mergeCell ref="B68:C68"/>
    <mergeCell ref="J68:K68"/>
    <mergeCell ref="B69:C69"/>
    <mergeCell ref="J69:K69"/>
  </mergeCells>
  <pageMargins left="0.7" right="0.7" top="0.75" bottom="0.75" header="0.3" footer="0.3"/>
  <pageSetup paperSize="9" scale="2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48">
    <pageSetUpPr fitToPage="1"/>
  </sheetPr>
  <dimension ref="A2:K77"/>
  <sheetViews>
    <sheetView showGridLines="0" rightToLeft="1" view="pageBreakPreview" topLeftCell="A57" zoomScale="80" zoomScaleNormal="100" zoomScaleSheetLayoutView="80" workbookViewId="0">
      <selection activeCell="D78" sqref="D78"/>
    </sheetView>
  </sheetViews>
  <sheetFormatPr defaultRowHeight="12.75"/>
  <cols>
    <col min="1" max="1" width="9.5703125" customWidth="1"/>
    <col min="2" max="2" width="15.140625" customWidth="1"/>
    <col min="3" max="3" width="13.28515625" customWidth="1"/>
    <col min="4" max="7" width="25.7109375" customWidth="1"/>
    <col min="8" max="8" width="9.140625" customWidth="1"/>
    <col min="9" max="9" width="24.5703125" customWidth="1"/>
    <col min="10" max="10" width="25.7109375" customWidth="1"/>
  </cols>
  <sheetData>
    <row r="2" spans="1:11" ht="19.5">
      <c r="A2" s="469"/>
      <c r="B2" s="40" t="s">
        <v>370</v>
      </c>
      <c r="D2" s="40"/>
      <c r="E2" s="40"/>
      <c r="F2" s="40"/>
      <c r="G2" s="40"/>
      <c r="H2" s="40"/>
      <c r="I2" s="40" t="s">
        <v>371</v>
      </c>
      <c r="J2" s="40"/>
      <c r="K2" s="39"/>
    </row>
    <row r="3" spans="1:11" ht="25.5">
      <c r="A3" s="469"/>
      <c r="B3" s="301" t="s">
        <v>290</v>
      </c>
      <c r="C3" s="301"/>
      <c r="D3" s="301"/>
      <c r="E3" s="301"/>
      <c r="F3" s="301"/>
      <c r="G3" s="301"/>
      <c r="H3" s="301"/>
      <c r="I3" s="301"/>
      <c r="J3" s="148"/>
      <c r="K3" s="41"/>
    </row>
    <row r="4" spans="1:11" ht="25.5">
      <c r="A4" s="469"/>
      <c r="B4" s="467" t="s">
        <v>291</v>
      </c>
      <c r="C4" s="467"/>
      <c r="D4" s="467"/>
      <c r="E4" s="467"/>
      <c r="F4" s="467"/>
      <c r="G4" s="467"/>
      <c r="H4" s="467"/>
      <c r="I4" s="467"/>
      <c r="J4" s="149"/>
      <c r="K4" s="41"/>
    </row>
    <row r="5" spans="1:11" ht="19.5">
      <c r="A5" s="469"/>
      <c r="B5" s="371" t="s">
        <v>118</v>
      </c>
      <c r="C5" s="372"/>
      <c r="D5" s="236" t="s">
        <v>218</v>
      </c>
      <c r="E5" s="237"/>
      <c r="F5" s="237"/>
      <c r="G5" s="238"/>
      <c r="H5" s="371" t="s">
        <v>0</v>
      </c>
      <c r="I5" s="372"/>
      <c r="J5" s="466"/>
    </row>
    <row r="6" spans="1:11" ht="20.25">
      <c r="A6" s="3"/>
      <c r="B6" s="373"/>
      <c r="C6" s="374"/>
      <c r="D6" s="196" t="s">
        <v>58</v>
      </c>
      <c r="E6" s="36" t="s">
        <v>57</v>
      </c>
      <c r="F6" s="196" t="s">
        <v>56</v>
      </c>
      <c r="G6" s="36" t="s">
        <v>35</v>
      </c>
      <c r="H6" s="373"/>
      <c r="I6" s="374"/>
      <c r="J6" s="466"/>
    </row>
    <row r="7" spans="1:11" ht="20.25">
      <c r="A7" s="3"/>
      <c r="B7" s="470"/>
      <c r="C7" s="471"/>
      <c r="D7" s="161" t="s">
        <v>61</v>
      </c>
      <c r="E7" s="206" t="s">
        <v>60</v>
      </c>
      <c r="F7" s="161" t="s">
        <v>59</v>
      </c>
      <c r="G7" s="206" t="s">
        <v>34</v>
      </c>
      <c r="H7" s="373"/>
      <c r="I7" s="374"/>
      <c r="J7" s="466"/>
    </row>
    <row r="8" spans="1:11" ht="24.95" customHeight="1">
      <c r="A8" s="4"/>
      <c r="B8" s="354" t="s">
        <v>8</v>
      </c>
      <c r="C8" s="355"/>
      <c r="D8" s="172"/>
      <c r="E8" s="172"/>
      <c r="F8" s="172"/>
      <c r="G8" s="172"/>
      <c r="H8" s="356" t="s">
        <v>7</v>
      </c>
      <c r="I8" s="357"/>
      <c r="J8" s="466"/>
    </row>
    <row r="9" spans="1:11" ht="24.95" customHeight="1">
      <c r="A9" s="4"/>
      <c r="B9" s="442" t="s">
        <v>10</v>
      </c>
      <c r="C9" s="443"/>
      <c r="D9" s="11">
        <v>853910</v>
      </c>
      <c r="E9" s="11">
        <v>11480</v>
      </c>
      <c r="F9" s="11">
        <v>0</v>
      </c>
      <c r="G9" s="11">
        <f>SUM(D9:F9)</f>
        <v>865390</v>
      </c>
      <c r="H9" s="442" t="s">
        <v>9</v>
      </c>
      <c r="I9" s="443" t="s">
        <v>9</v>
      </c>
      <c r="J9" s="466"/>
    </row>
    <row r="10" spans="1:11" ht="24.95" customHeight="1">
      <c r="A10" s="4"/>
      <c r="B10" s="444" t="s">
        <v>3</v>
      </c>
      <c r="C10" s="445"/>
      <c r="D10" s="11">
        <v>853910</v>
      </c>
      <c r="E10" s="11">
        <v>11480</v>
      </c>
      <c r="F10" s="11">
        <v>0</v>
      </c>
      <c r="G10" s="11">
        <f>SUM(D10:F10)</f>
        <v>865390</v>
      </c>
      <c r="H10" s="444" t="s">
        <v>4</v>
      </c>
      <c r="I10" s="445"/>
      <c r="J10" s="466"/>
    </row>
    <row r="11" spans="1:11" ht="24.95" customHeight="1">
      <c r="A11" s="4"/>
      <c r="B11" s="446" t="s">
        <v>2</v>
      </c>
      <c r="C11" s="447"/>
      <c r="D11" s="11">
        <v>4886670</v>
      </c>
      <c r="E11" s="11">
        <v>67632</v>
      </c>
      <c r="F11" s="11">
        <v>0</v>
      </c>
      <c r="G11" s="11">
        <f>SUM(D11:F11)</f>
        <v>4954302</v>
      </c>
      <c r="H11" s="446" t="s">
        <v>5</v>
      </c>
      <c r="I11" s="447"/>
      <c r="J11" s="466"/>
    </row>
    <row r="12" spans="1:11" ht="24.95" customHeight="1">
      <c r="A12" s="4"/>
      <c r="B12" s="362" t="s">
        <v>12</v>
      </c>
      <c r="C12" s="363"/>
      <c r="D12" s="168"/>
      <c r="E12" s="168"/>
      <c r="F12" s="168"/>
      <c r="G12" s="168"/>
      <c r="H12" s="364" t="s">
        <v>11</v>
      </c>
      <c r="I12" s="365"/>
      <c r="J12" s="466"/>
    </row>
    <row r="13" spans="1:11" ht="24.95" customHeight="1">
      <c r="A13" s="4"/>
      <c r="B13" s="452" t="s">
        <v>10</v>
      </c>
      <c r="C13" s="453"/>
      <c r="D13" s="10">
        <v>783102</v>
      </c>
      <c r="E13" s="10">
        <v>126126</v>
      </c>
      <c r="F13" s="10">
        <v>0</v>
      </c>
      <c r="G13" s="10">
        <f>SUM(D13:F13)</f>
        <v>909228</v>
      </c>
      <c r="H13" s="452" t="s">
        <v>9</v>
      </c>
      <c r="I13" s="453"/>
      <c r="J13" s="466"/>
    </row>
    <row r="14" spans="1:11" ht="24.95" customHeight="1">
      <c r="A14" s="4"/>
      <c r="B14" s="440" t="s">
        <v>3</v>
      </c>
      <c r="C14" s="441"/>
      <c r="D14" s="10">
        <v>783102</v>
      </c>
      <c r="E14" s="10">
        <v>126126</v>
      </c>
      <c r="F14" s="10">
        <v>0</v>
      </c>
      <c r="G14" s="10">
        <f>SUM(D14:F14)</f>
        <v>909228</v>
      </c>
      <c r="H14" s="440" t="s">
        <v>4</v>
      </c>
      <c r="I14" s="441"/>
      <c r="J14" s="466"/>
    </row>
    <row r="15" spans="1:11" ht="24.95" customHeight="1">
      <c r="A15" s="4"/>
      <c r="B15" s="450" t="s">
        <v>2</v>
      </c>
      <c r="C15" s="451"/>
      <c r="D15" s="10">
        <v>4167562</v>
      </c>
      <c r="E15" s="10">
        <v>561544</v>
      </c>
      <c r="F15" s="10">
        <v>0</v>
      </c>
      <c r="G15" s="10">
        <f>SUM(D15:F15)</f>
        <v>4729106</v>
      </c>
      <c r="H15" s="450" t="s">
        <v>5</v>
      </c>
      <c r="I15" s="451"/>
      <c r="J15" s="466"/>
    </row>
    <row r="16" spans="1:11" ht="24.95" customHeight="1">
      <c r="A16" s="4"/>
      <c r="B16" s="354" t="s">
        <v>14</v>
      </c>
      <c r="C16" s="355"/>
      <c r="D16" s="172"/>
      <c r="E16" s="172"/>
      <c r="F16" s="172"/>
      <c r="G16" s="172"/>
      <c r="H16" s="356" t="s">
        <v>13</v>
      </c>
      <c r="I16" s="357"/>
      <c r="J16" s="466"/>
    </row>
    <row r="17" spans="1:10" ht="24.95" customHeight="1">
      <c r="A17" s="4"/>
      <c r="B17" s="442" t="s">
        <v>10</v>
      </c>
      <c r="C17" s="443"/>
      <c r="D17" s="11">
        <v>214515</v>
      </c>
      <c r="E17" s="11">
        <v>38532</v>
      </c>
      <c r="F17" s="11">
        <v>0</v>
      </c>
      <c r="G17" s="11">
        <f>SUM(D17:F17)</f>
        <v>253047</v>
      </c>
      <c r="H17" s="442" t="s">
        <v>9</v>
      </c>
      <c r="I17" s="443"/>
      <c r="J17" s="466"/>
    </row>
    <row r="18" spans="1:10" ht="24.95" customHeight="1">
      <c r="A18" s="4"/>
      <c r="B18" s="444" t="s">
        <v>3</v>
      </c>
      <c r="C18" s="445"/>
      <c r="D18" s="11">
        <v>214515</v>
      </c>
      <c r="E18" s="11">
        <v>38532</v>
      </c>
      <c r="F18" s="11">
        <v>0</v>
      </c>
      <c r="G18" s="11">
        <f>SUM(D18:F18)</f>
        <v>253047</v>
      </c>
      <c r="H18" s="444" t="s">
        <v>4</v>
      </c>
      <c r="I18" s="445" t="s">
        <v>4</v>
      </c>
      <c r="J18" s="466"/>
    </row>
    <row r="19" spans="1:10" ht="24.95" customHeight="1">
      <c r="A19" s="4"/>
      <c r="B19" s="446" t="s">
        <v>2</v>
      </c>
      <c r="C19" s="447"/>
      <c r="D19" s="11">
        <v>1178906</v>
      </c>
      <c r="E19" s="11">
        <v>264264</v>
      </c>
      <c r="F19" s="11">
        <v>0</v>
      </c>
      <c r="G19" s="11">
        <f>SUM(D19:F19)</f>
        <v>1443170</v>
      </c>
      <c r="H19" s="446" t="s">
        <v>5</v>
      </c>
      <c r="I19" s="447" t="s">
        <v>5</v>
      </c>
      <c r="J19" s="466"/>
    </row>
    <row r="20" spans="1:10" ht="24.95" customHeight="1">
      <c r="A20" s="4"/>
      <c r="B20" s="362" t="s">
        <v>16</v>
      </c>
      <c r="C20" s="363"/>
      <c r="D20" s="168"/>
      <c r="E20" s="168"/>
      <c r="F20" s="168"/>
      <c r="G20" s="168"/>
      <c r="H20" s="364" t="s">
        <v>15</v>
      </c>
      <c r="I20" s="365"/>
      <c r="J20" s="466"/>
    </row>
    <row r="21" spans="1:10" ht="24.95" customHeight="1">
      <c r="A21" s="4"/>
      <c r="B21" s="452" t="s">
        <v>10</v>
      </c>
      <c r="C21" s="453"/>
      <c r="D21" s="10">
        <v>155569</v>
      </c>
      <c r="E21" s="10">
        <v>15379</v>
      </c>
      <c r="F21" s="10">
        <v>0</v>
      </c>
      <c r="G21" s="10">
        <f>SUM(D21:F21)</f>
        <v>170948</v>
      </c>
      <c r="H21" s="452" t="s">
        <v>9</v>
      </c>
      <c r="I21" s="453" t="s">
        <v>9</v>
      </c>
      <c r="J21" s="466"/>
    </row>
    <row r="22" spans="1:10" ht="24.95" customHeight="1">
      <c r="A22" s="4"/>
      <c r="B22" s="440" t="s">
        <v>3</v>
      </c>
      <c r="C22" s="441"/>
      <c r="D22" s="10">
        <v>155569</v>
      </c>
      <c r="E22" s="10">
        <v>15379</v>
      </c>
      <c r="F22" s="10">
        <v>0</v>
      </c>
      <c r="G22" s="10">
        <f>SUM(D22:F22)</f>
        <v>170948</v>
      </c>
      <c r="H22" s="440" t="s">
        <v>4</v>
      </c>
      <c r="I22" s="441" t="s">
        <v>4</v>
      </c>
      <c r="J22" s="466"/>
    </row>
    <row r="23" spans="1:10" ht="24.95" customHeight="1">
      <c r="A23" s="4"/>
      <c r="B23" s="450" t="s">
        <v>2</v>
      </c>
      <c r="C23" s="451"/>
      <c r="D23" s="10">
        <v>987372</v>
      </c>
      <c r="E23" s="10">
        <v>101622</v>
      </c>
      <c r="F23" s="10">
        <v>0</v>
      </c>
      <c r="G23" s="10">
        <f>SUM(D23:F23)</f>
        <v>1088994</v>
      </c>
      <c r="H23" s="450" t="s">
        <v>5</v>
      </c>
      <c r="I23" s="451" t="s">
        <v>5</v>
      </c>
      <c r="J23" s="466"/>
    </row>
    <row r="24" spans="1:10" ht="24.95" customHeight="1">
      <c r="A24" s="4"/>
      <c r="B24" s="354" t="s">
        <v>18</v>
      </c>
      <c r="C24" s="355"/>
      <c r="D24" s="172"/>
      <c r="E24" s="172"/>
      <c r="F24" s="172"/>
      <c r="G24" s="172"/>
      <c r="H24" s="356" t="s">
        <v>17</v>
      </c>
      <c r="I24" s="357"/>
      <c r="J24" s="466"/>
    </row>
    <row r="25" spans="1:10" ht="24.95" customHeight="1">
      <c r="A25" s="4"/>
      <c r="B25" s="442" t="s">
        <v>10</v>
      </c>
      <c r="C25" s="443"/>
      <c r="D25" s="11">
        <v>496944</v>
      </c>
      <c r="E25" s="11">
        <v>31270</v>
      </c>
      <c r="F25" s="11">
        <v>0</v>
      </c>
      <c r="G25" s="11">
        <f>SUM(D25:F25)</f>
        <v>528214</v>
      </c>
      <c r="H25" s="442" t="s">
        <v>9</v>
      </c>
      <c r="I25" s="443" t="s">
        <v>9</v>
      </c>
      <c r="J25" s="466"/>
    </row>
    <row r="26" spans="1:10" ht="24.95" customHeight="1">
      <c r="A26" s="4"/>
      <c r="B26" s="444" t="s">
        <v>3</v>
      </c>
      <c r="C26" s="445"/>
      <c r="D26" s="11">
        <v>496944</v>
      </c>
      <c r="E26" s="11">
        <v>31270</v>
      </c>
      <c r="F26" s="11">
        <v>0</v>
      </c>
      <c r="G26" s="11">
        <f>SUM(D26:F26)</f>
        <v>528214</v>
      </c>
      <c r="H26" s="444" t="s">
        <v>4</v>
      </c>
      <c r="I26" s="445" t="s">
        <v>4</v>
      </c>
      <c r="J26" s="466"/>
    </row>
    <row r="27" spans="1:10" ht="24.95" customHeight="1">
      <c r="A27" s="4"/>
      <c r="B27" s="446" t="s">
        <v>2</v>
      </c>
      <c r="C27" s="447"/>
      <c r="D27" s="11">
        <v>3212681</v>
      </c>
      <c r="E27" s="11">
        <v>186449</v>
      </c>
      <c r="F27" s="11">
        <v>0</v>
      </c>
      <c r="G27" s="11">
        <f>SUM(D27:F27)</f>
        <v>3399130</v>
      </c>
      <c r="H27" s="446" t="s">
        <v>5</v>
      </c>
      <c r="I27" s="447" t="s">
        <v>5</v>
      </c>
      <c r="J27" s="466"/>
    </row>
    <row r="28" spans="1:10" ht="24.95" customHeight="1">
      <c r="A28" s="4"/>
      <c r="B28" s="362" t="s">
        <v>20</v>
      </c>
      <c r="C28" s="363"/>
      <c r="D28" s="168"/>
      <c r="E28" s="168"/>
      <c r="F28" s="168"/>
      <c r="G28" s="168"/>
      <c r="H28" s="364" t="s">
        <v>19</v>
      </c>
      <c r="I28" s="365"/>
      <c r="J28" s="466"/>
    </row>
    <row r="29" spans="1:10" ht="24.95" customHeight="1">
      <c r="A29" s="4"/>
      <c r="B29" s="452" t="s">
        <v>10</v>
      </c>
      <c r="C29" s="453"/>
      <c r="D29" s="10">
        <v>277850</v>
      </c>
      <c r="E29" s="10">
        <v>37412</v>
      </c>
      <c r="F29" s="10">
        <v>0</v>
      </c>
      <c r="G29" s="10">
        <f>SUM(D29:F29)</f>
        <v>315262</v>
      </c>
      <c r="H29" s="452" t="s">
        <v>9</v>
      </c>
      <c r="I29" s="453" t="s">
        <v>9</v>
      </c>
      <c r="J29" s="466"/>
    </row>
    <row r="30" spans="1:10" ht="24.95" customHeight="1">
      <c r="A30" s="4"/>
      <c r="B30" s="440" t="s">
        <v>3</v>
      </c>
      <c r="C30" s="441"/>
      <c r="D30" s="10">
        <v>277850</v>
      </c>
      <c r="E30" s="10">
        <v>37412</v>
      </c>
      <c r="F30" s="10">
        <v>0</v>
      </c>
      <c r="G30" s="10">
        <f>SUM(D30:F30)</f>
        <v>315262</v>
      </c>
      <c r="H30" s="440" t="s">
        <v>4</v>
      </c>
      <c r="I30" s="441" t="s">
        <v>4</v>
      </c>
      <c r="J30" s="466"/>
    </row>
    <row r="31" spans="1:10" ht="24.95" customHeight="1">
      <c r="A31" s="4"/>
      <c r="B31" s="450" t="s">
        <v>2</v>
      </c>
      <c r="C31" s="451"/>
      <c r="D31" s="10">
        <v>1703510</v>
      </c>
      <c r="E31" s="10">
        <v>137220</v>
      </c>
      <c r="F31" s="10">
        <v>0</v>
      </c>
      <c r="G31" s="10">
        <f>SUM(D31:F31)</f>
        <v>1840730</v>
      </c>
      <c r="H31" s="450" t="s">
        <v>5</v>
      </c>
      <c r="I31" s="451" t="s">
        <v>5</v>
      </c>
      <c r="J31" s="466"/>
    </row>
    <row r="32" spans="1:10" ht="24.95" customHeight="1">
      <c r="A32" s="4"/>
      <c r="B32" s="354" t="s">
        <v>22</v>
      </c>
      <c r="C32" s="355"/>
      <c r="D32" s="172"/>
      <c r="E32" s="172"/>
      <c r="F32" s="172"/>
      <c r="G32" s="172"/>
      <c r="H32" s="356" t="s">
        <v>21</v>
      </c>
      <c r="I32" s="357"/>
      <c r="J32" s="466"/>
    </row>
    <row r="33" spans="1:10" ht="24.95" customHeight="1">
      <c r="A33" s="4"/>
      <c r="B33" s="442" t="s">
        <v>10</v>
      </c>
      <c r="C33" s="443"/>
      <c r="D33" s="11">
        <v>115362</v>
      </c>
      <c r="E33" s="11">
        <v>10750</v>
      </c>
      <c r="F33" s="11">
        <v>0</v>
      </c>
      <c r="G33" s="11">
        <f>SUM(D33:F33)</f>
        <v>126112</v>
      </c>
      <c r="H33" s="442" t="s">
        <v>9</v>
      </c>
      <c r="I33" s="443" t="s">
        <v>9</v>
      </c>
      <c r="J33" s="466"/>
    </row>
    <row r="34" spans="1:10" ht="24.95" customHeight="1">
      <c r="A34" s="4"/>
      <c r="B34" s="444" t="s">
        <v>3</v>
      </c>
      <c r="C34" s="445"/>
      <c r="D34" s="11">
        <v>115362</v>
      </c>
      <c r="E34" s="11">
        <v>10750</v>
      </c>
      <c r="F34" s="11">
        <v>0</v>
      </c>
      <c r="G34" s="11">
        <f>SUM(D34:F34)</f>
        <v>126112</v>
      </c>
      <c r="H34" s="444" t="s">
        <v>4</v>
      </c>
      <c r="I34" s="445" t="s">
        <v>4</v>
      </c>
      <c r="J34" s="466"/>
    </row>
    <row r="35" spans="1:10" ht="24.95" customHeight="1">
      <c r="A35" s="4"/>
      <c r="B35" s="446" t="s">
        <v>2</v>
      </c>
      <c r="C35" s="447"/>
      <c r="D35" s="11">
        <v>695417</v>
      </c>
      <c r="E35" s="11">
        <v>61248</v>
      </c>
      <c r="F35" s="11">
        <v>0</v>
      </c>
      <c r="G35" s="11">
        <f>SUM(D35:F35)</f>
        <v>756665</v>
      </c>
      <c r="H35" s="446" t="s">
        <v>5</v>
      </c>
      <c r="I35" s="447" t="s">
        <v>5</v>
      </c>
      <c r="J35" s="466"/>
    </row>
    <row r="36" spans="1:10" ht="20.25">
      <c r="A36" s="4"/>
      <c r="B36" s="15" t="s">
        <v>184</v>
      </c>
      <c r="C36" s="466"/>
      <c r="D36" s="466"/>
      <c r="E36" s="466"/>
      <c r="F36" s="466"/>
      <c r="G36" s="466"/>
      <c r="H36" s="466"/>
      <c r="I36" s="14" t="s">
        <v>292</v>
      </c>
      <c r="J36" s="466"/>
    </row>
    <row r="37" spans="1:10" ht="25.5">
      <c r="B37" s="241" t="s">
        <v>290</v>
      </c>
      <c r="C37" s="241"/>
      <c r="D37" s="241"/>
      <c r="E37" s="241"/>
      <c r="F37" s="241"/>
      <c r="G37" s="241"/>
      <c r="H37" s="241"/>
      <c r="I37" s="241"/>
      <c r="J37" s="466"/>
    </row>
    <row r="38" spans="1:10" ht="25.5">
      <c r="B38" s="468" t="s">
        <v>291</v>
      </c>
      <c r="C38" s="468"/>
      <c r="D38" s="468"/>
      <c r="E38" s="468"/>
      <c r="F38" s="468"/>
      <c r="G38" s="468"/>
      <c r="H38" s="468"/>
      <c r="I38" s="468"/>
      <c r="J38" s="466"/>
    </row>
    <row r="39" spans="1:10" ht="9" hidden="1" customHeight="1">
      <c r="A39" s="17"/>
      <c r="B39" s="17"/>
      <c r="C39" s="17"/>
      <c r="D39" s="17"/>
      <c r="E39" s="17"/>
      <c r="F39" s="17"/>
      <c r="G39" s="17"/>
      <c r="H39" s="17"/>
      <c r="I39" s="1"/>
      <c r="J39" s="466"/>
    </row>
    <row r="40" spans="1:10" ht="20.25">
      <c r="A40" s="1"/>
      <c r="B40" s="371" t="s">
        <v>118</v>
      </c>
      <c r="C40" s="372"/>
      <c r="D40" s="236" t="s">
        <v>219</v>
      </c>
      <c r="E40" s="237"/>
      <c r="F40" s="237"/>
      <c r="G40" s="238"/>
      <c r="H40" s="371" t="s">
        <v>0</v>
      </c>
      <c r="I40" s="372"/>
      <c r="J40" s="466"/>
    </row>
    <row r="41" spans="1:10" ht="20.25">
      <c r="A41" s="2"/>
      <c r="B41" s="373"/>
      <c r="C41" s="374"/>
      <c r="D41" s="196" t="s">
        <v>58</v>
      </c>
      <c r="E41" s="36" t="s">
        <v>57</v>
      </c>
      <c r="F41" s="196" t="s">
        <v>56</v>
      </c>
      <c r="G41" s="36" t="s">
        <v>35</v>
      </c>
      <c r="H41" s="373"/>
      <c r="I41" s="374"/>
      <c r="J41" s="466"/>
    </row>
    <row r="42" spans="1:10" ht="20.25">
      <c r="A42" s="3"/>
      <c r="B42" s="373"/>
      <c r="C42" s="374"/>
      <c r="D42" s="161" t="s">
        <v>61</v>
      </c>
      <c r="E42" s="206" t="s">
        <v>60</v>
      </c>
      <c r="F42" s="161" t="s">
        <v>59</v>
      </c>
      <c r="G42" s="206" t="s">
        <v>34</v>
      </c>
      <c r="H42" s="373"/>
      <c r="I42" s="374"/>
      <c r="J42" s="466"/>
    </row>
    <row r="43" spans="1:10" ht="24.95" customHeight="1">
      <c r="A43" s="3"/>
      <c r="B43" s="354" t="s">
        <v>24</v>
      </c>
      <c r="C43" s="355" t="s">
        <v>24</v>
      </c>
      <c r="D43" s="172"/>
      <c r="E43" s="172"/>
      <c r="F43" s="172"/>
      <c r="G43" s="172"/>
      <c r="H43" s="356" t="s">
        <v>23</v>
      </c>
      <c r="I43" s="357"/>
      <c r="J43" s="466"/>
    </row>
    <row r="44" spans="1:10" ht="24.95" customHeight="1">
      <c r="A44" s="4"/>
      <c r="B44" s="442" t="s">
        <v>10</v>
      </c>
      <c r="C44" s="443"/>
      <c r="D44" s="11">
        <v>62675</v>
      </c>
      <c r="E44" s="11">
        <v>21708</v>
      </c>
      <c r="F44" s="11">
        <v>0</v>
      </c>
      <c r="G44" s="11">
        <f>SUM(D44:F44)</f>
        <v>84383</v>
      </c>
      <c r="H44" s="442" t="s">
        <v>9</v>
      </c>
      <c r="I44" s="443" t="s">
        <v>9</v>
      </c>
      <c r="J44" s="466"/>
    </row>
    <row r="45" spans="1:10" ht="24.95" customHeight="1">
      <c r="A45" s="4"/>
      <c r="B45" s="444" t="s">
        <v>3</v>
      </c>
      <c r="C45" s="445"/>
      <c r="D45" s="11">
        <v>62675</v>
      </c>
      <c r="E45" s="11">
        <v>21708</v>
      </c>
      <c r="F45" s="11">
        <v>0</v>
      </c>
      <c r="G45" s="11">
        <f>SUM(D45:F45)</f>
        <v>84383</v>
      </c>
      <c r="H45" s="444" t="s">
        <v>4</v>
      </c>
      <c r="I45" s="445" t="s">
        <v>4</v>
      </c>
      <c r="J45" s="466"/>
    </row>
    <row r="46" spans="1:10" ht="24.95" customHeight="1">
      <c r="A46" s="4"/>
      <c r="B46" s="446" t="s">
        <v>2</v>
      </c>
      <c r="C46" s="447"/>
      <c r="D46" s="11">
        <v>408916</v>
      </c>
      <c r="E46" s="11">
        <v>160790</v>
      </c>
      <c r="F46" s="11">
        <v>0</v>
      </c>
      <c r="G46" s="11">
        <f>SUM(D46:F46)</f>
        <v>569706</v>
      </c>
      <c r="H46" s="446" t="s">
        <v>5</v>
      </c>
      <c r="I46" s="447" t="s">
        <v>5</v>
      </c>
      <c r="J46" s="466"/>
    </row>
    <row r="47" spans="1:10" ht="24.95" customHeight="1">
      <c r="A47" s="4"/>
      <c r="B47" s="362" t="s">
        <v>26</v>
      </c>
      <c r="C47" s="363"/>
      <c r="D47" s="168"/>
      <c r="E47" s="168"/>
      <c r="F47" s="168"/>
      <c r="G47" s="168"/>
      <c r="H47" s="364" t="s">
        <v>25</v>
      </c>
      <c r="I47" s="365"/>
      <c r="J47" s="466"/>
    </row>
    <row r="48" spans="1:10" ht="24.95" customHeight="1">
      <c r="A48" s="4"/>
      <c r="B48" s="452" t="s">
        <v>10</v>
      </c>
      <c r="C48" s="453"/>
      <c r="D48" s="10">
        <v>40531</v>
      </c>
      <c r="E48" s="10">
        <v>0</v>
      </c>
      <c r="F48" s="10">
        <v>0</v>
      </c>
      <c r="G48" s="10">
        <f>SUM(D48:F48)</f>
        <v>40531</v>
      </c>
      <c r="H48" s="452" t="s">
        <v>9</v>
      </c>
      <c r="I48" s="453" t="s">
        <v>9</v>
      </c>
      <c r="J48" s="466"/>
    </row>
    <row r="49" spans="1:10" ht="24.95" customHeight="1">
      <c r="A49" s="4"/>
      <c r="B49" s="440" t="s">
        <v>3</v>
      </c>
      <c r="C49" s="441"/>
      <c r="D49" s="10">
        <v>40531</v>
      </c>
      <c r="E49" s="10">
        <v>0</v>
      </c>
      <c r="F49" s="10">
        <v>0</v>
      </c>
      <c r="G49" s="10">
        <f>SUM(D49:F49)</f>
        <v>40531</v>
      </c>
      <c r="H49" s="440" t="s">
        <v>4</v>
      </c>
      <c r="I49" s="441" t="s">
        <v>4</v>
      </c>
      <c r="J49" s="466"/>
    </row>
    <row r="50" spans="1:10" ht="24.95" customHeight="1">
      <c r="A50" s="4"/>
      <c r="B50" s="450" t="s">
        <v>2</v>
      </c>
      <c r="C50" s="451"/>
      <c r="D50" s="10">
        <v>304999</v>
      </c>
      <c r="E50" s="10">
        <v>0</v>
      </c>
      <c r="F50" s="10">
        <v>0</v>
      </c>
      <c r="G50" s="10">
        <f>SUM(D50:F50)</f>
        <v>304999</v>
      </c>
      <c r="H50" s="450" t="s">
        <v>5</v>
      </c>
      <c r="I50" s="451" t="s">
        <v>5</v>
      </c>
      <c r="J50" s="466"/>
    </row>
    <row r="51" spans="1:10" ht="24.95" customHeight="1">
      <c r="A51" s="4"/>
      <c r="B51" s="354" t="s">
        <v>28</v>
      </c>
      <c r="C51" s="355"/>
      <c r="D51" s="172"/>
      <c r="E51" s="172"/>
      <c r="F51" s="172"/>
      <c r="G51" s="172"/>
      <c r="H51" s="356" t="s">
        <v>27</v>
      </c>
      <c r="I51" s="357"/>
      <c r="J51" s="466"/>
    </row>
    <row r="52" spans="1:10" ht="24.95" customHeight="1">
      <c r="A52" s="4"/>
      <c r="B52" s="442" t="s">
        <v>10</v>
      </c>
      <c r="C52" s="443"/>
      <c r="D52" s="11">
        <v>119436</v>
      </c>
      <c r="E52" s="11">
        <v>62543</v>
      </c>
      <c r="F52" s="11">
        <v>442</v>
      </c>
      <c r="G52" s="11">
        <f>SUM(D52:F52)</f>
        <v>182421</v>
      </c>
      <c r="H52" s="442" t="s">
        <v>9</v>
      </c>
      <c r="I52" s="443" t="s">
        <v>9</v>
      </c>
      <c r="J52" s="466"/>
    </row>
    <row r="53" spans="1:10" ht="24.95" customHeight="1">
      <c r="A53" s="4"/>
      <c r="B53" s="444" t="s">
        <v>3</v>
      </c>
      <c r="C53" s="445"/>
      <c r="D53" s="11">
        <v>119436</v>
      </c>
      <c r="E53" s="11">
        <v>62543</v>
      </c>
      <c r="F53" s="11">
        <v>442</v>
      </c>
      <c r="G53" s="11">
        <f>SUM(D53:F53)</f>
        <v>182421</v>
      </c>
      <c r="H53" s="444" t="s">
        <v>4</v>
      </c>
      <c r="I53" s="445" t="s">
        <v>4</v>
      </c>
      <c r="J53" s="466"/>
    </row>
    <row r="54" spans="1:10" ht="24.95" customHeight="1">
      <c r="A54" s="4"/>
      <c r="B54" s="446" t="s">
        <v>2</v>
      </c>
      <c r="C54" s="447"/>
      <c r="D54" s="11">
        <v>788994</v>
      </c>
      <c r="E54" s="11">
        <v>458684</v>
      </c>
      <c r="F54" s="11">
        <v>1876</v>
      </c>
      <c r="G54" s="11">
        <f>SUM(D54:F54)</f>
        <v>1249554</v>
      </c>
      <c r="H54" s="446" t="s">
        <v>5</v>
      </c>
      <c r="I54" s="447" t="s">
        <v>5</v>
      </c>
      <c r="J54" s="466"/>
    </row>
    <row r="55" spans="1:10" ht="24.95" customHeight="1">
      <c r="A55" s="4"/>
      <c r="B55" s="362" t="s">
        <v>30</v>
      </c>
      <c r="C55" s="363"/>
      <c r="D55" s="168"/>
      <c r="E55" s="168"/>
      <c r="F55" s="168"/>
      <c r="G55" s="168"/>
      <c r="H55" s="364" t="s">
        <v>29</v>
      </c>
      <c r="I55" s="365"/>
      <c r="J55" s="466"/>
    </row>
    <row r="56" spans="1:10" ht="24.95" customHeight="1">
      <c r="A56" s="4"/>
      <c r="B56" s="452" t="s">
        <v>10</v>
      </c>
      <c r="C56" s="453"/>
      <c r="D56" s="10">
        <v>60229</v>
      </c>
      <c r="E56" s="10">
        <v>12337</v>
      </c>
      <c r="F56" s="10">
        <v>0</v>
      </c>
      <c r="G56" s="10">
        <f>SUM(D56:F56)</f>
        <v>72566</v>
      </c>
      <c r="H56" s="452" t="s">
        <v>9</v>
      </c>
      <c r="I56" s="453" t="s">
        <v>9</v>
      </c>
      <c r="J56" s="466"/>
    </row>
    <row r="57" spans="1:10" ht="24.95" customHeight="1">
      <c r="A57" s="4"/>
      <c r="B57" s="440" t="s">
        <v>3</v>
      </c>
      <c r="C57" s="441"/>
      <c r="D57" s="10">
        <v>60229</v>
      </c>
      <c r="E57" s="10">
        <v>12337</v>
      </c>
      <c r="F57" s="10">
        <v>0</v>
      </c>
      <c r="G57" s="10">
        <f>SUM(D57:F57)</f>
        <v>72566</v>
      </c>
      <c r="H57" s="440" t="s">
        <v>4</v>
      </c>
      <c r="I57" s="441" t="s">
        <v>4</v>
      </c>
      <c r="J57" s="466"/>
    </row>
    <row r="58" spans="1:10" ht="24.95" customHeight="1">
      <c r="A58" s="4"/>
      <c r="B58" s="450" t="s">
        <v>2</v>
      </c>
      <c r="C58" s="451"/>
      <c r="D58" s="10">
        <v>367457</v>
      </c>
      <c r="E58" s="10">
        <v>90754</v>
      </c>
      <c r="F58" s="10">
        <v>0</v>
      </c>
      <c r="G58" s="10">
        <f>SUM(D58:F58)</f>
        <v>458211</v>
      </c>
      <c r="H58" s="450" t="s">
        <v>5</v>
      </c>
      <c r="I58" s="451" t="s">
        <v>5</v>
      </c>
      <c r="J58" s="466"/>
    </row>
    <row r="59" spans="1:10" ht="24.95" customHeight="1">
      <c r="A59" s="4"/>
      <c r="B59" s="354" t="s">
        <v>31</v>
      </c>
      <c r="C59" s="355"/>
      <c r="D59" s="172"/>
      <c r="E59" s="172"/>
      <c r="F59" s="172"/>
      <c r="G59" s="172"/>
      <c r="H59" s="356" t="s">
        <v>6</v>
      </c>
      <c r="I59" s="357"/>
      <c r="J59" s="466"/>
    </row>
    <row r="60" spans="1:10" ht="24.95" customHeight="1">
      <c r="A60" s="4"/>
      <c r="B60" s="442" t="s">
        <v>10</v>
      </c>
      <c r="C60" s="443"/>
      <c r="D60" s="11">
        <v>67484</v>
      </c>
      <c r="E60" s="11">
        <v>5208</v>
      </c>
      <c r="F60" s="11">
        <v>0</v>
      </c>
      <c r="G60" s="11">
        <f>SUM(D60:F60)</f>
        <v>72692</v>
      </c>
      <c r="H60" s="442" t="s">
        <v>9</v>
      </c>
      <c r="I60" s="443" t="s">
        <v>9</v>
      </c>
      <c r="J60" s="466"/>
    </row>
    <row r="61" spans="1:10" ht="24.95" customHeight="1">
      <c r="A61" s="4"/>
      <c r="B61" s="444" t="s">
        <v>3</v>
      </c>
      <c r="C61" s="445"/>
      <c r="D61" s="11">
        <v>67484</v>
      </c>
      <c r="E61" s="11">
        <v>5208</v>
      </c>
      <c r="F61" s="11">
        <v>0</v>
      </c>
      <c r="G61" s="11">
        <f>SUM(D61:F61)</f>
        <v>72692</v>
      </c>
      <c r="H61" s="444" t="s">
        <v>4</v>
      </c>
      <c r="I61" s="445" t="s">
        <v>4</v>
      </c>
      <c r="J61" s="466"/>
    </row>
    <row r="62" spans="1:10" ht="24.95" customHeight="1">
      <c r="A62" s="4"/>
      <c r="B62" s="446" t="s">
        <v>2</v>
      </c>
      <c r="C62" s="447"/>
      <c r="D62" s="11">
        <v>361026</v>
      </c>
      <c r="E62" s="11">
        <v>38964</v>
      </c>
      <c r="F62" s="11">
        <v>0</v>
      </c>
      <c r="G62" s="11">
        <f>SUM(D62:F62)</f>
        <v>399990</v>
      </c>
      <c r="H62" s="446" t="s">
        <v>5</v>
      </c>
      <c r="I62" s="447" t="s">
        <v>5</v>
      </c>
      <c r="J62" s="466"/>
    </row>
    <row r="63" spans="1:10" ht="24.95" customHeight="1">
      <c r="A63" s="4"/>
      <c r="B63" s="362" t="s">
        <v>33</v>
      </c>
      <c r="C63" s="363"/>
      <c r="D63" s="168"/>
      <c r="E63" s="168"/>
      <c r="F63" s="168"/>
      <c r="G63" s="168"/>
      <c r="H63" s="364" t="s">
        <v>32</v>
      </c>
      <c r="I63" s="365"/>
      <c r="J63" s="466"/>
    </row>
    <row r="64" spans="1:10" ht="24.95" customHeight="1">
      <c r="A64" s="4"/>
      <c r="B64" s="452" t="s">
        <v>10</v>
      </c>
      <c r="C64" s="453"/>
      <c r="D64" s="10">
        <v>60098</v>
      </c>
      <c r="E64" s="10">
        <v>1035</v>
      </c>
      <c r="F64" s="10">
        <v>0</v>
      </c>
      <c r="G64" s="10">
        <f>SUM(D64:F64)</f>
        <v>61133</v>
      </c>
      <c r="H64" s="452" t="s">
        <v>9</v>
      </c>
      <c r="I64" s="453" t="s">
        <v>9</v>
      </c>
      <c r="J64" s="466"/>
    </row>
    <row r="65" spans="1:10" ht="24.95" customHeight="1">
      <c r="A65" s="4"/>
      <c r="B65" s="440" t="s">
        <v>3</v>
      </c>
      <c r="C65" s="441"/>
      <c r="D65" s="10">
        <v>60098</v>
      </c>
      <c r="E65" s="10">
        <v>1035</v>
      </c>
      <c r="F65" s="10">
        <v>0</v>
      </c>
      <c r="G65" s="10">
        <f>SUM(D65:F65)</f>
        <v>61133</v>
      </c>
      <c r="H65" s="440" t="s">
        <v>4</v>
      </c>
      <c r="I65" s="441" t="s">
        <v>4</v>
      </c>
      <c r="J65" s="466"/>
    </row>
    <row r="66" spans="1:10" ht="24.95" customHeight="1">
      <c r="A66" s="4"/>
      <c r="B66" s="450" t="s">
        <v>2</v>
      </c>
      <c r="C66" s="451"/>
      <c r="D66" s="10">
        <v>387821</v>
      </c>
      <c r="E66" s="10">
        <v>10070</v>
      </c>
      <c r="F66" s="10">
        <v>0</v>
      </c>
      <c r="G66" s="10">
        <f>SUM(D66:F66)</f>
        <v>397891</v>
      </c>
      <c r="H66" s="452" t="s">
        <v>5</v>
      </c>
      <c r="I66" s="453" t="s">
        <v>5</v>
      </c>
      <c r="J66" s="466"/>
    </row>
    <row r="67" spans="1:10" ht="24.95" customHeight="1">
      <c r="A67" s="4"/>
      <c r="B67" s="350" t="s">
        <v>35</v>
      </c>
      <c r="C67" s="351"/>
      <c r="D67" s="200"/>
      <c r="E67" s="200"/>
      <c r="F67" s="200"/>
      <c r="G67" s="200"/>
      <c r="H67" s="352" t="s">
        <v>34</v>
      </c>
      <c r="I67" s="353"/>
      <c r="J67" s="466"/>
    </row>
    <row r="68" spans="1:10" ht="24.95" customHeight="1">
      <c r="A68" s="4"/>
      <c r="B68" s="454" t="s">
        <v>10</v>
      </c>
      <c r="C68" s="455"/>
      <c r="D68" s="12">
        <f>SUM(D64+D60+D56+D52+D48+D44+D33+D29+D25+D21+D17+D13+D9)</f>
        <v>3307705</v>
      </c>
      <c r="E68" s="12">
        <f>SUM(E64+E60+E56+E52+E48+E44+E33+E29+E25+E21+E17+E13+E9)</f>
        <v>373780</v>
      </c>
      <c r="F68" s="12">
        <f>SUM(F64+F60+F56+F52+F48+F44+F33+F29+F25+F21+F17+F13+F9)</f>
        <v>442</v>
      </c>
      <c r="G68" s="12">
        <f>SUM(D68:F68)</f>
        <v>3681927</v>
      </c>
      <c r="H68" s="454" t="s">
        <v>9</v>
      </c>
      <c r="I68" s="455" t="s">
        <v>9</v>
      </c>
      <c r="J68" s="466"/>
    </row>
    <row r="69" spans="1:10" ht="24.95" customHeight="1">
      <c r="A69" s="4"/>
      <c r="B69" s="454" t="s">
        <v>3</v>
      </c>
      <c r="C69" s="455"/>
      <c r="D69" s="12">
        <f t="shared" ref="D69:F70" si="0">SUM(D65+D61+D57+D53+D49+D45+D34+D30+D26+D22+D18+D14+D10)</f>
        <v>3307705</v>
      </c>
      <c r="E69" s="12">
        <f t="shared" si="0"/>
        <v>373780</v>
      </c>
      <c r="F69" s="12">
        <f t="shared" si="0"/>
        <v>442</v>
      </c>
      <c r="G69" s="12">
        <f>SUM(D69:F69)</f>
        <v>3681927</v>
      </c>
      <c r="H69" s="454" t="s">
        <v>4</v>
      </c>
      <c r="I69" s="455" t="s">
        <v>4</v>
      </c>
      <c r="J69" s="466"/>
    </row>
    <row r="70" spans="1:10" ht="24.95" customHeight="1">
      <c r="A70" s="4"/>
      <c r="B70" s="454" t="s">
        <v>2</v>
      </c>
      <c r="C70" s="455"/>
      <c r="D70" s="12">
        <f t="shared" si="0"/>
        <v>19451331</v>
      </c>
      <c r="E70" s="12">
        <f t="shared" si="0"/>
        <v>2139241</v>
      </c>
      <c r="F70" s="12">
        <f t="shared" si="0"/>
        <v>1876</v>
      </c>
      <c r="G70" s="12">
        <f>SUM(D70:F70)</f>
        <v>21592448</v>
      </c>
      <c r="H70" s="454" t="s">
        <v>5</v>
      </c>
      <c r="I70" s="455" t="s">
        <v>5</v>
      </c>
      <c r="J70" s="466"/>
    </row>
    <row r="71" spans="1:10" ht="20.25">
      <c r="A71" s="4"/>
      <c r="B71" s="433" t="s">
        <v>332</v>
      </c>
      <c r="C71" s="433"/>
      <c r="D71" s="433"/>
      <c r="E71" s="433"/>
      <c r="G71" s="147"/>
      <c r="H71" s="147"/>
      <c r="I71" s="147" t="s">
        <v>333</v>
      </c>
      <c r="J71" s="466"/>
    </row>
    <row r="72" spans="1:10" ht="20.25">
      <c r="A72" s="4"/>
      <c r="J72" s="466"/>
    </row>
    <row r="73" spans="1:10" ht="15">
      <c r="D73" s="79"/>
      <c r="E73" s="79"/>
      <c r="F73" s="79"/>
      <c r="G73" s="79"/>
      <c r="J73" s="466"/>
    </row>
    <row r="74" spans="1:10">
      <c r="J74" s="466"/>
    </row>
    <row r="75" spans="1:10">
      <c r="J75" s="466"/>
    </row>
    <row r="76" spans="1:10">
      <c r="J76" s="466"/>
    </row>
    <row r="77" spans="1:10">
      <c r="J77" s="466"/>
    </row>
  </sheetData>
  <mergeCells count="126">
    <mergeCell ref="A2:A5"/>
    <mergeCell ref="B5:C7"/>
    <mergeCell ref="D5:G5"/>
    <mergeCell ref="H5:I7"/>
    <mergeCell ref="J5:J77"/>
    <mergeCell ref="B8:C8"/>
    <mergeCell ref="H8:I8"/>
    <mergeCell ref="B9:C9"/>
    <mergeCell ref="H9:I9"/>
    <mergeCell ref="B10:C10"/>
    <mergeCell ref="B11:C11"/>
    <mergeCell ref="H10:I10"/>
    <mergeCell ref="H11:I11"/>
    <mergeCell ref="B12:C12"/>
    <mergeCell ref="H12:I12"/>
    <mergeCell ref="B13:C13"/>
    <mergeCell ref="B14:C14"/>
    <mergeCell ref="B15:C15"/>
    <mergeCell ref="B16:C16"/>
    <mergeCell ref="H16:I16"/>
    <mergeCell ref="H13:I13"/>
    <mergeCell ref="H14:I14"/>
    <mergeCell ref="H15:I15"/>
    <mergeCell ref="B17:C17"/>
    <mergeCell ref="B18:C18"/>
    <mergeCell ref="H18:I18"/>
    <mergeCell ref="B19:C19"/>
    <mergeCell ref="H19:I19"/>
    <mergeCell ref="B20:C20"/>
    <mergeCell ref="H20:I20"/>
    <mergeCell ref="H17:I17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32:C32"/>
    <mergeCell ref="H32:I32"/>
    <mergeCell ref="C36:H36"/>
    <mergeCell ref="B40:C42"/>
    <mergeCell ref="D40:G40"/>
    <mergeCell ref="H40:I42"/>
    <mergeCell ref="B33:C33"/>
    <mergeCell ref="H33:I33"/>
    <mergeCell ref="B34:C34"/>
    <mergeCell ref="H34:I34"/>
    <mergeCell ref="B35:C35"/>
    <mergeCell ref="H35:I35"/>
    <mergeCell ref="B43:C43"/>
    <mergeCell ref="H43:I43"/>
    <mergeCell ref="B44:C44"/>
    <mergeCell ref="H44:I44"/>
    <mergeCell ref="B45:C45"/>
    <mergeCell ref="H45:I45"/>
    <mergeCell ref="B46:C46"/>
    <mergeCell ref="H46:I46"/>
    <mergeCell ref="B47:C47"/>
    <mergeCell ref="H47:I47"/>
    <mergeCell ref="B48:C48"/>
    <mergeCell ref="H48:I48"/>
    <mergeCell ref="B49:C49"/>
    <mergeCell ref="H49:I49"/>
    <mergeCell ref="B50:C50"/>
    <mergeCell ref="H50:I50"/>
    <mergeCell ref="B51:C51"/>
    <mergeCell ref="H51:I51"/>
    <mergeCell ref="B52:C52"/>
    <mergeCell ref="H52:I52"/>
    <mergeCell ref="B53:C53"/>
    <mergeCell ref="H53:I53"/>
    <mergeCell ref="B54:C54"/>
    <mergeCell ref="H54:I54"/>
    <mergeCell ref="H60:I60"/>
    <mergeCell ref="B55:C55"/>
    <mergeCell ref="H55:I55"/>
    <mergeCell ref="B56:C56"/>
    <mergeCell ref="H56:I56"/>
    <mergeCell ref="B57:C57"/>
    <mergeCell ref="H57:I57"/>
    <mergeCell ref="B62:C62"/>
    <mergeCell ref="H62:I62"/>
    <mergeCell ref="B63:C63"/>
    <mergeCell ref="H63:I63"/>
    <mergeCell ref="B67:C67"/>
    <mergeCell ref="B58:C58"/>
    <mergeCell ref="H58:I58"/>
    <mergeCell ref="B59:C59"/>
    <mergeCell ref="H59:I59"/>
    <mergeCell ref="B60:C60"/>
    <mergeCell ref="H69:I69"/>
    <mergeCell ref="B3:I3"/>
    <mergeCell ref="B4:I4"/>
    <mergeCell ref="B37:I37"/>
    <mergeCell ref="B38:I38"/>
    <mergeCell ref="B71:E71"/>
    <mergeCell ref="B66:C66"/>
    <mergeCell ref="H66:I66"/>
    <mergeCell ref="B61:C61"/>
    <mergeCell ref="H61:I61"/>
    <mergeCell ref="B70:C70"/>
    <mergeCell ref="H70:I70"/>
    <mergeCell ref="B64:C64"/>
    <mergeCell ref="H64:I64"/>
    <mergeCell ref="B65:C65"/>
    <mergeCell ref="H65:I65"/>
    <mergeCell ref="H67:I67"/>
    <mergeCell ref="B68:C68"/>
    <mergeCell ref="H68:I68"/>
    <mergeCell ref="B69:C69"/>
  </mergeCells>
  <pageMargins left="0.7" right="0.7" top="0.75" bottom="0.75" header="0.3" footer="0.3"/>
  <pageSetup paperSize="9" scale="29" orientation="landscape" horizontalDpi="4294967293" verticalDpi="4294967293" r:id="rId1"/>
  <rowBreaks count="1" manualBreakCount="1">
    <brk id="35" max="10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50">
    <pageSetUpPr fitToPage="1"/>
  </sheetPr>
  <dimension ref="B1:L96"/>
  <sheetViews>
    <sheetView showGridLines="0" rightToLeft="1" view="pageBreakPreview" topLeftCell="A53" zoomScale="90" zoomScaleNormal="100" zoomScaleSheetLayoutView="90" workbookViewId="0">
      <selection activeCell="P56" sqref="P56"/>
    </sheetView>
  </sheetViews>
  <sheetFormatPr defaultRowHeight="12.75"/>
  <cols>
    <col min="2" max="3" width="13.28515625" customWidth="1"/>
    <col min="4" max="8" width="25.7109375" customWidth="1"/>
    <col min="9" max="9" width="13.28515625" customWidth="1"/>
    <col min="10" max="10" width="16.140625" customWidth="1"/>
    <col min="11" max="11" width="6.5703125" customWidth="1"/>
    <col min="12" max="12" width="2.42578125" customWidth="1"/>
  </cols>
  <sheetData>
    <row r="1" spans="2:11" ht="27.6" customHeight="1">
      <c r="B1" s="21"/>
      <c r="K1" s="21"/>
    </row>
    <row r="2" spans="2:11" ht="27.6" customHeight="1">
      <c r="B2" s="16" t="s">
        <v>185</v>
      </c>
      <c r="J2" s="14" t="s">
        <v>373</v>
      </c>
    </row>
    <row r="3" spans="2:11" ht="27.6" customHeight="1">
      <c r="B3" s="241" t="s">
        <v>293</v>
      </c>
      <c r="C3" s="241"/>
      <c r="D3" s="241"/>
      <c r="E3" s="241"/>
      <c r="F3" s="241"/>
      <c r="G3" s="241"/>
      <c r="H3" s="241"/>
      <c r="I3" s="241"/>
      <c r="J3" s="241"/>
      <c r="K3" s="37"/>
    </row>
    <row r="4" spans="2:11" ht="27.6" customHeight="1">
      <c r="B4" s="472" t="s">
        <v>294</v>
      </c>
      <c r="C4" s="472"/>
      <c r="D4" s="472"/>
      <c r="E4" s="472"/>
      <c r="F4" s="472"/>
      <c r="G4" s="472"/>
      <c r="H4" s="472"/>
      <c r="I4" s="472"/>
      <c r="J4" s="472"/>
      <c r="K4" s="149"/>
    </row>
    <row r="5" spans="2:11" ht="19.5">
      <c r="B5" s="373" t="s">
        <v>118</v>
      </c>
      <c r="C5" s="374"/>
      <c r="D5" s="236" t="s">
        <v>50</v>
      </c>
      <c r="E5" s="237"/>
      <c r="F5" s="237"/>
      <c r="G5" s="237"/>
      <c r="H5" s="238"/>
      <c r="I5" s="371" t="s">
        <v>0</v>
      </c>
      <c r="J5" s="372"/>
    </row>
    <row r="6" spans="2:11" ht="19.5">
      <c r="B6" s="373"/>
      <c r="C6" s="374"/>
      <c r="D6" s="194" t="s">
        <v>232</v>
      </c>
      <c r="E6" s="36" t="s">
        <v>52</v>
      </c>
      <c r="F6" s="207" t="s">
        <v>51</v>
      </c>
      <c r="G6" s="162" t="s">
        <v>36</v>
      </c>
      <c r="H6" s="208" t="s">
        <v>35</v>
      </c>
      <c r="I6" s="373"/>
      <c r="J6" s="374"/>
    </row>
    <row r="7" spans="2:11" ht="19.5">
      <c r="B7" s="373"/>
      <c r="C7" s="374"/>
      <c r="D7" s="161" t="s">
        <v>55</v>
      </c>
      <c r="E7" s="161" t="s">
        <v>54</v>
      </c>
      <c r="F7" s="54" t="s">
        <v>53</v>
      </c>
      <c r="G7" s="161" t="s">
        <v>37</v>
      </c>
      <c r="H7" s="54" t="s">
        <v>34</v>
      </c>
      <c r="I7" s="373"/>
      <c r="J7" s="374"/>
    </row>
    <row r="8" spans="2:11" ht="24.95" customHeight="1">
      <c r="B8" s="354" t="s">
        <v>8</v>
      </c>
      <c r="C8" s="355"/>
      <c r="D8" s="172"/>
      <c r="E8" s="172"/>
      <c r="F8" s="172"/>
      <c r="G8" s="172"/>
      <c r="H8" s="172"/>
      <c r="I8" s="356" t="s">
        <v>7</v>
      </c>
      <c r="J8" s="357"/>
    </row>
    <row r="9" spans="2:11" ht="24.95" customHeight="1">
      <c r="B9" s="444" t="s">
        <v>10</v>
      </c>
      <c r="C9" s="445"/>
      <c r="D9" s="11">
        <v>481698</v>
      </c>
      <c r="E9" s="11">
        <v>348055</v>
      </c>
      <c r="F9" s="11">
        <v>34422</v>
      </c>
      <c r="G9" s="11">
        <v>1215</v>
      </c>
      <c r="H9" s="11">
        <f>SUM(D9:G9)</f>
        <v>865390</v>
      </c>
      <c r="I9" s="444" t="s">
        <v>9</v>
      </c>
      <c r="J9" s="445" t="s">
        <v>9</v>
      </c>
    </row>
    <row r="10" spans="2:11" ht="24.95" customHeight="1">
      <c r="B10" s="444" t="s">
        <v>3</v>
      </c>
      <c r="C10" s="445"/>
      <c r="D10" s="11">
        <v>481698</v>
      </c>
      <c r="E10" s="11">
        <v>348055</v>
      </c>
      <c r="F10" s="11">
        <v>34422</v>
      </c>
      <c r="G10" s="11">
        <v>1215</v>
      </c>
      <c r="H10" s="11">
        <f>SUM(D10:G10)</f>
        <v>865390</v>
      </c>
      <c r="I10" s="444" t="s">
        <v>4</v>
      </c>
      <c r="J10" s="445" t="s">
        <v>4</v>
      </c>
    </row>
    <row r="11" spans="2:11" ht="24.95" customHeight="1">
      <c r="B11" s="444" t="s">
        <v>2</v>
      </c>
      <c r="C11" s="445"/>
      <c r="D11" s="11">
        <v>3158134</v>
      </c>
      <c r="E11" s="11">
        <v>1564359</v>
      </c>
      <c r="F11" s="11">
        <v>226578</v>
      </c>
      <c r="G11" s="11">
        <v>5231</v>
      </c>
      <c r="H11" s="11">
        <f>SUM(D11:G11)</f>
        <v>4954302</v>
      </c>
      <c r="I11" s="444" t="s">
        <v>5</v>
      </c>
      <c r="J11" s="445" t="s">
        <v>5</v>
      </c>
    </row>
    <row r="12" spans="2:11" ht="24.95" customHeight="1">
      <c r="B12" s="362" t="s">
        <v>12</v>
      </c>
      <c r="C12" s="363"/>
      <c r="D12" s="168"/>
      <c r="E12" s="168"/>
      <c r="F12" s="168"/>
      <c r="G12" s="168"/>
      <c r="H12" s="168"/>
      <c r="I12" s="364" t="s">
        <v>11</v>
      </c>
      <c r="J12" s="365"/>
    </row>
    <row r="13" spans="2:11" ht="24.95" customHeight="1">
      <c r="B13" s="452" t="s">
        <v>10</v>
      </c>
      <c r="C13" s="453"/>
      <c r="D13" s="10">
        <v>542723</v>
      </c>
      <c r="E13" s="10">
        <v>340440</v>
      </c>
      <c r="F13" s="10">
        <v>23311</v>
      </c>
      <c r="G13" s="10">
        <v>2754</v>
      </c>
      <c r="H13" s="10">
        <f>SUM(D13:G13)</f>
        <v>909228</v>
      </c>
      <c r="I13" s="452" t="s">
        <v>9</v>
      </c>
      <c r="J13" s="453" t="s">
        <v>9</v>
      </c>
    </row>
    <row r="14" spans="2:11" ht="24.95" customHeight="1">
      <c r="B14" s="440" t="s">
        <v>3</v>
      </c>
      <c r="C14" s="441"/>
      <c r="D14" s="10">
        <v>542723</v>
      </c>
      <c r="E14" s="10">
        <v>340440</v>
      </c>
      <c r="F14" s="10">
        <v>23311</v>
      </c>
      <c r="G14" s="10">
        <v>2754</v>
      </c>
      <c r="H14" s="10">
        <f>SUM(D14:G14)</f>
        <v>909228</v>
      </c>
      <c r="I14" s="440" t="s">
        <v>4</v>
      </c>
      <c r="J14" s="441" t="s">
        <v>4</v>
      </c>
    </row>
    <row r="15" spans="2:11" ht="24.95" customHeight="1">
      <c r="B15" s="440" t="s">
        <v>2</v>
      </c>
      <c r="C15" s="441"/>
      <c r="D15" s="10">
        <v>2848495</v>
      </c>
      <c r="E15" s="10">
        <v>1705510</v>
      </c>
      <c r="F15" s="10">
        <v>166334</v>
      </c>
      <c r="G15" s="10">
        <v>8767</v>
      </c>
      <c r="H15" s="10">
        <f>SUM(D15:G15)</f>
        <v>4729106</v>
      </c>
      <c r="I15" s="440" t="s">
        <v>5</v>
      </c>
      <c r="J15" s="441" t="s">
        <v>5</v>
      </c>
    </row>
    <row r="16" spans="2:11" ht="24.95" customHeight="1">
      <c r="B16" s="354" t="s">
        <v>14</v>
      </c>
      <c r="C16" s="355"/>
      <c r="D16" s="172"/>
      <c r="E16" s="172"/>
      <c r="F16" s="172"/>
      <c r="G16" s="172"/>
      <c r="H16" s="172"/>
      <c r="I16" s="356" t="s">
        <v>13</v>
      </c>
      <c r="J16" s="357"/>
    </row>
    <row r="17" spans="2:10" ht="24.95" customHeight="1">
      <c r="B17" s="444" t="s">
        <v>10</v>
      </c>
      <c r="C17" s="445"/>
      <c r="D17" s="11">
        <v>145372</v>
      </c>
      <c r="E17" s="11">
        <v>106274</v>
      </c>
      <c r="F17" s="11">
        <v>1401</v>
      </c>
      <c r="G17" s="11">
        <v>0</v>
      </c>
      <c r="H17" s="11">
        <f>SUM(D17:G17)</f>
        <v>253047</v>
      </c>
      <c r="I17" s="444" t="s">
        <v>9</v>
      </c>
      <c r="J17" s="445" t="s">
        <v>9</v>
      </c>
    </row>
    <row r="18" spans="2:10" ht="24.95" customHeight="1">
      <c r="B18" s="444" t="s">
        <v>3</v>
      </c>
      <c r="C18" s="445"/>
      <c r="D18" s="11">
        <v>145372</v>
      </c>
      <c r="E18" s="11">
        <v>106274</v>
      </c>
      <c r="F18" s="11">
        <v>1401</v>
      </c>
      <c r="G18" s="11">
        <v>0</v>
      </c>
      <c r="H18" s="11">
        <f>SUM(D18:G18)</f>
        <v>253047</v>
      </c>
      <c r="I18" s="444" t="s">
        <v>4</v>
      </c>
      <c r="J18" s="445" t="s">
        <v>4</v>
      </c>
    </row>
    <row r="19" spans="2:10" ht="24.95" customHeight="1">
      <c r="B19" s="444" t="s">
        <v>2</v>
      </c>
      <c r="C19" s="445"/>
      <c r="D19" s="11">
        <v>904233</v>
      </c>
      <c r="E19" s="11">
        <v>528955</v>
      </c>
      <c r="F19" s="11">
        <v>9982</v>
      </c>
      <c r="G19" s="11">
        <v>0</v>
      </c>
      <c r="H19" s="11">
        <f>SUM(D19:G19)</f>
        <v>1443170</v>
      </c>
      <c r="I19" s="444" t="s">
        <v>5</v>
      </c>
      <c r="J19" s="445" t="s">
        <v>5</v>
      </c>
    </row>
    <row r="20" spans="2:10" ht="24.95" customHeight="1">
      <c r="B20" s="362" t="s">
        <v>16</v>
      </c>
      <c r="C20" s="363"/>
      <c r="D20" s="168"/>
      <c r="E20" s="168"/>
      <c r="F20" s="168"/>
      <c r="G20" s="168"/>
      <c r="H20" s="168"/>
      <c r="I20" s="364" t="s">
        <v>15</v>
      </c>
      <c r="J20" s="365"/>
    </row>
    <row r="21" spans="2:10" ht="24.95" customHeight="1">
      <c r="B21" s="452" t="s">
        <v>10</v>
      </c>
      <c r="C21" s="453"/>
      <c r="D21" s="10">
        <v>147222</v>
      </c>
      <c r="E21" s="10">
        <v>23440</v>
      </c>
      <c r="F21" s="10">
        <v>286</v>
      </c>
      <c r="G21" s="10">
        <v>0</v>
      </c>
      <c r="H21" s="10">
        <f>SUM(D21:G21)</f>
        <v>170948</v>
      </c>
      <c r="I21" s="452" t="s">
        <v>9</v>
      </c>
      <c r="J21" s="453" t="s">
        <v>9</v>
      </c>
    </row>
    <row r="22" spans="2:10" ht="24.95" customHeight="1">
      <c r="B22" s="440" t="s">
        <v>3</v>
      </c>
      <c r="C22" s="441"/>
      <c r="D22" s="10">
        <v>147222</v>
      </c>
      <c r="E22" s="10">
        <v>23440</v>
      </c>
      <c r="F22" s="10">
        <v>286</v>
      </c>
      <c r="G22" s="10">
        <v>0</v>
      </c>
      <c r="H22" s="10">
        <f>SUM(D22:G22)</f>
        <v>170948</v>
      </c>
      <c r="I22" s="440" t="s">
        <v>4</v>
      </c>
      <c r="J22" s="441" t="s">
        <v>4</v>
      </c>
    </row>
    <row r="23" spans="2:10" ht="24.95" customHeight="1">
      <c r="B23" s="440" t="s">
        <v>2</v>
      </c>
      <c r="C23" s="441"/>
      <c r="D23" s="10">
        <v>932329</v>
      </c>
      <c r="E23" s="10">
        <v>155524</v>
      </c>
      <c r="F23" s="10">
        <v>1141</v>
      </c>
      <c r="G23" s="10">
        <v>0</v>
      </c>
      <c r="H23" s="10">
        <f>SUM(D23:G23)</f>
        <v>1088994</v>
      </c>
      <c r="I23" s="440" t="s">
        <v>5</v>
      </c>
      <c r="J23" s="441" t="s">
        <v>5</v>
      </c>
    </row>
    <row r="24" spans="2:10" ht="24.95" customHeight="1">
      <c r="B24" s="354" t="s">
        <v>18</v>
      </c>
      <c r="C24" s="355"/>
      <c r="D24" s="172"/>
      <c r="E24" s="172"/>
      <c r="F24" s="172"/>
      <c r="G24" s="172"/>
      <c r="H24" s="172"/>
      <c r="I24" s="356" t="s">
        <v>17</v>
      </c>
      <c r="J24" s="357"/>
    </row>
    <row r="25" spans="2:10" ht="24.95" customHeight="1">
      <c r="B25" s="444" t="s">
        <v>10</v>
      </c>
      <c r="C25" s="445"/>
      <c r="D25" s="11">
        <v>286098</v>
      </c>
      <c r="E25" s="11">
        <v>219653</v>
      </c>
      <c r="F25" s="11">
        <v>22463</v>
      </c>
      <c r="G25" s="11">
        <v>0</v>
      </c>
      <c r="H25" s="11">
        <f>SUM(D25:G25)</f>
        <v>528214</v>
      </c>
      <c r="I25" s="444" t="s">
        <v>9</v>
      </c>
      <c r="J25" s="445" t="s">
        <v>9</v>
      </c>
    </row>
    <row r="26" spans="2:10" ht="24.95" customHeight="1">
      <c r="B26" s="444" t="s">
        <v>3</v>
      </c>
      <c r="C26" s="445"/>
      <c r="D26" s="11">
        <v>286098</v>
      </c>
      <c r="E26" s="11">
        <v>219653</v>
      </c>
      <c r="F26" s="11">
        <v>22463</v>
      </c>
      <c r="G26" s="11">
        <v>0</v>
      </c>
      <c r="H26" s="11">
        <f>SUM(D26:G26)</f>
        <v>528214</v>
      </c>
      <c r="I26" s="444" t="s">
        <v>4</v>
      </c>
      <c r="J26" s="445" t="s">
        <v>4</v>
      </c>
    </row>
    <row r="27" spans="2:10" ht="24.95" customHeight="1">
      <c r="B27" s="444" t="s">
        <v>2</v>
      </c>
      <c r="C27" s="445"/>
      <c r="D27" s="11">
        <v>1945658</v>
      </c>
      <c r="E27" s="11">
        <v>1378462</v>
      </c>
      <c r="F27" s="11">
        <v>75010</v>
      </c>
      <c r="G27" s="11">
        <v>0</v>
      </c>
      <c r="H27" s="11">
        <f>SUM(D27:G27)</f>
        <v>3399130</v>
      </c>
      <c r="I27" s="444" t="s">
        <v>5</v>
      </c>
      <c r="J27" s="445" t="s">
        <v>5</v>
      </c>
    </row>
    <row r="28" spans="2:10" ht="24.95" customHeight="1">
      <c r="B28" s="362" t="s">
        <v>20</v>
      </c>
      <c r="C28" s="363"/>
      <c r="D28" s="168"/>
      <c r="E28" s="168"/>
      <c r="F28" s="168"/>
      <c r="G28" s="168"/>
      <c r="H28" s="168"/>
      <c r="I28" s="364" t="s">
        <v>19</v>
      </c>
      <c r="J28" s="365"/>
    </row>
    <row r="29" spans="2:10" ht="24.95" customHeight="1">
      <c r="B29" s="452" t="s">
        <v>10</v>
      </c>
      <c r="C29" s="453"/>
      <c r="D29" s="10">
        <v>213810</v>
      </c>
      <c r="E29" s="10">
        <v>100592</v>
      </c>
      <c r="F29" s="10">
        <v>860</v>
      </c>
      <c r="G29" s="10">
        <v>0</v>
      </c>
      <c r="H29" s="10">
        <f>SUM(D29:G29)</f>
        <v>315262</v>
      </c>
      <c r="I29" s="452" t="s">
        <v>9</v>
      </c>
      <c r="J29" s="453" t="s">
        <v>9</v>
      </c>
    </row>
    <row r="30" spans="2:10" ht="24.95" customHeight="1">
      <c r="B30" s="440" t="s">
        <v>3</v>
      </c>
      <c r="C30" s="441"/>
      <c r="D30" s="10">
        <v>213810</v>
      </c>
      <c r="E30" s="10">
        <v>100592</v>
      </c>
      <c r="F30" s="10">
        <v>860</v>
      </c>
      <c r="G30" s="10">
        <v>0</v>
      </c>
      <c r="H30" s="10">
        <f>SUM(D30:G30)</f>
        <v>315262</v>
      </c>
      <c r="I30" s="440" t="s">
        <v>4</v>
      </c>
      <c r="J30" s="441" t="s">
        <v>4</v>
      </c>
    </row>
    <row r="31" spans="2:10" ht="24.95" customHeight="1">
      <c r="B31" s="440" t="s">
        <v>2</v>
      </c>
      <c r="C31" s="441"/>
      <c r="D31" s="10">
        <v>1314476</v>
      </c>
      <c r="E31" s="10">
        <v>524026</v>
      </c>
      <c r="F31" s="10">
        <v>2228</v>
      </c>
      <c r="G31" s="10">
        <v>0</v>
      </c>
      <c r="H31" s="10">
        <f>SUM(D31:G31)</f>
        <v>1840730</v>
      </c>
      <c r="I31" s="440" t="s">
        <v>5</v>
      </c>
      <c r="J31" s="441" t="s">
        <v>5</v>
      </c>
    </row>
    <row r="32" spans="2:10" ht="24.95" customHeight="1">
      <c r="B32" s="354" t="s">
        <v>22</v>
      </c>
      <c r="C32" s="355"/>
      <c r="D32" s="172"/>
      <c r="E32" s="172"/>
      <c r="F32" s="172"/>
      <c r="G32" s="172"/>
      <c r="H32" s="172"/>
      <c r="I32" s="356" t="s">
        <v>21</v>
      </c>
      <c r="J32" s="357"/>
    </row>
    <row r="33" spans="2:11" ht="24.95" customHeight="1">
      <c r="B33" s="444" t="s">
        <v>10</v>
      </c>
      <c r="C33" s="445"/>
      <c r="D33" s="11">
        <v>66108</v>
      </c>
      <c r="E33" s="11">
        <v>59184</v>
      </c>
      <c r="F33" s="11">
        <v>820</v>
      </c>
      <c r="G33" s="11">
        <v>0</v>
      </c>
      <c r="H33" s="11">
        <f>SUM(D33:G33)</f>
        <v>126112</v>
      </c>
      <c r="I33" s="444" t="s">
        <v>9</v>
      </c>
      <c r="J33" s="445" t="s">
        <v>9</v>
      </c>
    </row>
    <row r="34" spans="2:11" ht="24.95" customHeight="1">
      <c r="B34" s="444" t="s">
        <v>3</v>
      </c>
      <c r="C34" s="445"/>
      <c r="D34" s="11">
        <v>66108</v>
      </c>
      <c r="E34" s="11">
        <v>59184</v>
      </c>
      <c r="F34" s="11">
        <v>820</v>
      </c>
      <c r="G34" s="11">
        <v>0</v>
      </c>
      <c r="H34" s="11">
        <f>SUM(D34:G34)</f>
        <v>126112</v>
      </c>
      <c r="I34" s="444" t="s">
        <v>4</v>
      </c>
      <c r="J34" s="445" t="s">
        <v>4</v>
      </c>
    </row>
    <row r="35" spans="2:11" ht="24.95" customHeight="1">
      <c r="B35" s="444" t="s">
        <v>2</v>
      </c>
      <c r="C35" s="445"/>
      <c r="D35" s="11">
        <v>414053</v>
      </c>
      <c r="E35" s="11">
        <v>336791</v>
      </c>
      <c r="F35" s="11">
        <v>5821</v>
      </c>
      <c r="G35" s="11">
        <v>0</v>
      </c>
      <c r="H35" s="11">
        <f>SUM(D35:G35)</f>
        <v>756665</v>
      </c>
      <c r="I35" s="444" t="s">
        <v>5</v>
      </c>
      <c r="J35" s="445" t="s">
        <v>5</v>
      </c>
    </row>
    <row r="36" spans="2:11" ht="27.6" customHeight="1">
      <c r="B36" s="32"/>
      <c r="K36" s="30"/>
    </row>
    <row r="37" spans="2:11" ht="27.6" customHeight="1">
      <c r="B37" s="16" t="s">
        <v>186</v>
      </c>
      <c r="J37" s="14" t="s">
        <v>372</v>
      </c>
    </row>
    <row r="38" spans="2:11" ht="27.6" customHeight="1">
      <c r="B38" s="241" t="s">
        <v>293</v>
      </c>
      <c r="C38" s="241"/>
      <c r="D38" s="241"/>
      <c r="E38" s="241"/>
      <c r="F38" s="241"/>
      <c r="G38" s="241"/>
      <c r="H38" s="241"/>
      <c r="I38" s="241"/>
      <c r="J38" s="241"/>
    </row>
    <row r="39" spans="2:11" ht="27.6" customHeight="1">
      <c r="B39" s="472" t="s">
        <v>294</v>
      </c>
      <c r="C39" s="472"/>
      <c r="D39" s="472"/>
      <c r="E39" s="472"/>
      <c r="F39" s="472"/>
      <c r="G39" s="472"/>
      <c r="H39" s="472"/>
      <c r="I39" s="472"/>
      <c r="J39" s="472"/>
    </row>
    <row r="40" spans="2:11" ht="27.6" hidden="1" customHeight="1">
      <c r="B40" s="33"/>
      <c r="C40" s="33"/>
      <c r="D40" s="33"/>
      <c r="E40" s="33"/>
      <c r="F40" s="33"/>
      <c r="G40" s="33"/>
      <c r="H40" s="33"/>
      <c r="I40" s="33"/>
      <c r="J40" s="33"/>
    </row>
    <row r="41" spans="2:11" ht="19.5">
      <c r="B41" s="371" t="s">
        <v>118</v>
      </c>
      <c r="C41" s="372"/>
      <c r="D41" s="236" t="s">
        <v>50</v>
      </c>
      <c r="E41" s="237"/>
      <c r="F41" s="237"/>
      <c r="G41" s="237"/>
      <c r="H41" s="238"/>
      <c r="I41" s="371" t="s">
        <v>0</v>
      </c>
      <c r="J41" s="372"/>
    </row>
    <row r="42" spans="2:11" ht="19.5">
      <c r="B42" s="373"/>
      <c r="C42" s="374"/>
      <c r="D42" s="194" t="s">
        <v>232</v>
      </c>
      <c r="E42" s="209" t="s">
        <v>52</v>
      </c>
      <c r="F42" s="209" t="s">
        <v>51</v>
      </c>
      <c r="G42" s="209" t="s">
        <v>36</v>
      </c>
      <c r="H42" s="209" t="s">
        <v>35</v>
      </c>
      <c r="I42" s="373"/>
      <c r="J42" s="374"/>
    </row>
    <row r="43" spans="2:11" ht="19.5">
      <c r="B43" s="373"/>
      <c r="C43" s="374"/>
      <c r="D43" s="161" t="s">
        <v>55</v>
      </c>
      <c r="E43" s="161" t="s">
        <v>54</v>
      </c>
      <c r="F43" s="161" t="s">
        <v>53</v>
      </c>
      <c r="G43" s="161" t="s">
        <v>37</v>
      </c>
      <c r="H43" s="161" t="s">
        <v>34</v>
      </c>
      <c r="I43" s="373"/>
      <c r="J43" s="374"/>
    </row>
    <row r="44" spans="2:11" ht="24.95" customHeight="1">
      <c r="B44" s="354" t="s">
        <v>24</v>
      </c>
      <c r="C44" s="355"/>
      <c r="D44" s="172"/>
      <c r="E44" s="172"/>
      <c r="F44" s="172"/>
      <c r="G44" s="172"/>
      <c r="H44" s="172"/>
      <c r="I44" s="356" t="s">
        <v>23</v>
      </c>
      <c r="J44" s="357"/>
    </row>
    <row r="45" spans="2:11" ht="24.95" customHeight="1">
      <c r="B45" s="444" t="s">
        <v>10</v>
      </c>
      <c r="C45" s="445"/>
      <c r="D45" s="11">
        <v>66448</v>
      </c>
      <c r="E45" s="11">
        <v>17803</v>
      </c>
      <c r="F45" s="11">
        <v>132</v>
      </c>
      <c r="G45" s="11">
        <v>0</v>
      </c>
      <c r="H45" s="11">
        <f>SUM(D45:G45)</f>
        <v>84383</v>
      </c>
      <c r="I45" s="444" t="s">
        <v>9</v>
      </c>
      <c r="J45" s="445" t="s">
        <v>9</v>
      </c>
    </row>
    <row r="46" spans="2:11" ht="24.95" customHeight="1">
      <c r="B46" s="444" t="s">
        <v>3</v>
      </c>
      <c r="C46" s="445"/>
      <c r="D46" s="11">
        <v>66448</v>
      </c>
      <c r="E46" s="11">
        <v>17803</v>
      </c>
      <c r="F46" s="11">
        <v>132</v>
      </c>
      <c r="G46" s="11">
        <v>0</v>
      </c>
      <c r="H46" s="11">
        <f>SUM(D46:G46)</f>
        <v>84383</v>
      </c>
      <c r="I46" s="444" t="s">
        <v>4</v>
      </c>
      <c r="J46" s="445" t="s">
        <v>4</v>
      </c>
    </row>
    <row r="47" spans="2:11" ht="24.95" customHeight="1">
      <c r="B47" s="444" t="s">
        <v>2</v>
      </c>
      <c r="C47" s="445"/>
      <c r="D47" s="11">
        <v>467176</v>
      </c>
      <c r="E47" s="11">
        <v>102215</v>
      </c>
      <c r="F47" s="11">
        <v>315</v>
      </c>
      <c r="G47" s="11">
        <v>0</v>
      </c>
      <c r="H47" s="11">
        <f>SUM(D47:G47)</f>
        <v>569706</v>
      </c>
      <c r="I47" s="444" t="s">
        <v>5</v>
      </c>
      <c r="J47" s="445" t="s">
        <v>5</v>
      </c>
    </row>
    <row r="48" spans="2:11" ht="24.95" customHeight="1">
      <c r="B48" s="362" t="s">
        <v>26</v>
      </c>
      <c r="C48" s="363"/>
      <c r="D48" s="168"/>
      <c r="E48" s="168"/>
      <c r="F48" s="168"/>
      <c r="G48" s="168"/>
      <c r="H48" s="168"/>
      <c r="I48" s="364" t="s">
        <v>25</v>
      </c>
      <c r="J48" s="365"/>
    </row>
    <row r="49" spans="2:10" ht="24.95" customHeight="1">
      <c r="B49" s="452" t="s">
        <v>10</v>
      </c>
      <c r="C49" s="453"/>
      <c r="D49" s="10">
        <v>29093</v>
      </c>
      <c r="E49" s="10">
        <v>10962</v>
      </c>
      <c r="F49" s="10">
        <v>476</v>
      </c>
      <c r="G49" s="10">
        <v>0</v>
      </c>
      <c r="H49" s="10">
        <f>SUM(D49:G49)</f>
        <v>40531</v>
      </c>
      <c r="I49" s="452" t="s">
        <v>9</v>
      </c>
      <c r="J49" s="453" t="s">
        <v>9</v>
      </c>
    </row>
    <row r="50" spans="2:10" ht="24.95" customHeight="1">
      <c r="B50" s="440" t="s">
        <v>3</v>
      </c>
      <c r="C50" s="441"/>
      <c r="D50" s="10">
        <v>29093</v>
      </c>
      <c r="E50" s="10">
        <v>10962</v>
      </c>
      <c r="F50" s="10">
        <v>476</v>
      </c>
      <c r="G50" s="10">
        <v>0</v>
      </c>
      <c r="H50" s="10">
        <f>SUM(D50:G50)</f>
        <v>40531</v>
      </c>
      <c r="I50" s="440" t="s">
        <v>4</v>
      </c>
      <c r="J50" s="441" t="s">
        <v>4</v>
      </c>
    </row>
    <row r="51" spans="2:10" ht="24.95" customHeight="1">
      <c r="B51" s="440" t="s">
        <v>2</v>
      </c>
      <c r="C51" s="441"/>
      <c r="D51" s="10">
        <v>229382</v>
      </c>
      <c r="E51" s="10">
        <v>74553</v>
      </c>
      <c r="F51" s="10">
        <v>1064</v>
      </c>
      <c r="G51" s="10">
        <v>0</v>
      </c>
      <c r="H51" s="10">
        <f>SUM(D51:G51)</f>
        <v>304999</v>
      </c>
      <c r="I51" s="452" t="s">
        <v>5</v>
      </c>
      <c r="J51" s="453" t="s">
        <v>5</v>
      </c>
    </row>
    <row r="52" spans="2:10" ht="24.95" customHeight="1">
      <c r="B52" s="354" t="s">
        <v>28</v>
      </c>
      <c r="C52" s="355"/>
      <c r="D52" s="172"/>
      <c r="E52" s="172"/>
      <c r="F52" s="172"/>
      <c r="G52" s="172"/>
      <c r="H52" s="172"/>
      <c r="I52" s="356" t="s">
        <v>27</v>
      </c>
      <c r="J52" s="357"/>
    </row>
    <row r="53" spans="2:10" ht="24.95" customHeight="1">
      <c r="B53" s="444" t="s">
        <v>10</v>
      </c>
      <c r="C53" s="445"/>
      <c r="D53" s="11">
        <v>157896</v>
      </c>
      <c r="E53" s="11">
        <v>23859</v>
      </c>
      <c r="F53" s="11">
        <v>666</v>
      </c>
      <c r="G53" s="11">
        <v>0</v>
      </c>
      <c r="H53" s="11">
        <f>SUM(D53:G53)</f>
        <v>182421</v>
      </c>
      <c r="I53" s="444" t="s">
        <v>9</v>
      </c>
      <c r="J53" s="445" t="s">
        <v>9</v>
      </c>
    </row>
    <row r="54" spans="2:10" ht="24.95" customHeight="1">
      <c r="B54" s="444" t="s">
        <v>3</v>
      </c>
      <c r="C54" s="445"/>
      <c r="D54" s="11">
        <v>157896</v>
      </c>
      <c r="E54" s="11">
        <v>23859</v>
      </c>
      <c r="F54" s="11">
        <v>666</v>
      </c>
      <c r="G54" s="11">
        <v>0</v>
      </c>
      <c r="H54" s="11">
        <f>SUM(D54:G54)</f>
        <v>182421</v>
      </c>
      <c r="I54" s="444" t="s">
        <v>4</v>
      </c>
      <c r="J54" s="445" t="s">
        <v>4</v>
      </c>
    </row>
    <row r="55" spans="2:10" ht="24.95" customHeight="1">
      <c r="B55" s="444" t="s">
        <v>2</v>
      </c>
      <c r="C55" s="445"/>
      <c r="D55" s="11">
        <v>1106105</v>
      </c>
      <c r="E55" s="11">
        <v>134449</v>
      </c>
      <c r="F55" s="11">
        <v>9000</v>
      </c>
      <c r="G55" s="11">
        <v>0</v>
      </c>
      <c r="H55" s="11">
        <f>SUM(D55:G55)</f>
        <v>1249554</v>
      </c>
      <c r="I55" s="444" t="s">
        <v>5</v>
      </c>
      <c r="J55" s="445" t="s">
        <v>5</v>
      </c>
    </row>
    <row r="56" spans="2:10" ht="24.95" customHeight="1">
      <c r="B56" s="362" t="s">
        <v>30</v>
      </c>
      <c r="C56" s="363"/>
      <c r="D56" s="168"/>
      <c r="E56" s="168"/>
      <c r="F56" s="168"/>
      <c r="G56" s="168"/>
      <c r="H56" s="168"/>
      <c r="I56" s="364" t="s">
        <v>29</v>
      </c>
      <c r="J56" s="365"/>
    </row>
    <row r="57" spans="2:10" ht="24.95" customHeight="1">
      <c r="B57" s="452" t="s">
        <v>10</v>
      </c>
      <c r="C57" s="453"/>
      <c r="D57" s="10">
        <v>48083</v>
      </c>
      <c r="E57" s="10">
        <v>24095</v>
      </c>
      <c r="F57" s="10">
        <v>388</v>
      </c>
      <c r="G57" s="10">
        <v>0</v>
      </c>
      <c r="H57" s="10">
        <f>SUM(D57:G57)</f>
        <v>72566</v>
      </c>
      <c r="I57" s="452" t="s">
        <v>9</v>
      </c>
      <c r="J57" s="453" t="s">
        <v>9</v>
      </c>
    </row>
    <row r="58" spans="2:10" ht="24.95" customHeight="1">
      <c r="B58" s="440" t="s">
        <v>3</v>
      </c>
      <c r="C58" s="441"/>
      <c r="D58" s="10">
        <v>48083</v>
      </c>
      <c r="E58" s="10">
        <v>24095</v>
      </c>
      <c r="F58" s="10">
        <v>388</v>
      </c>
      <c r="G58" s="10">
        <v>0</v>
      </c>
      <c r="H58" s="10">
        <f>SUM(D58:G58)</f>
        <v>72566</v>
      </c>
      <c r="I58" s="440" t="s">
        <v>4</v>
      </c>
      <c r="J58" s="441" t="s">
        <v>4</v>
      </c>
    </row>
    <row r="59" spans="2:10" ht="24.95" customHeight="1">
      <c r="B59" s="440" t="s">
        <v>2</v>
      </c>
      <c r="C59" s="441"/>
      <c r="D59" s="10">
        <v>338006</v>
      </c>
      <c r="E59" s="10">
        <v>117805</v>
      </c>
      <c r="F59" s="10">
        <v>2400</v>
      </c>
      <c r="G59" s="10">
        <v>0</v>
      </c>
      <c r="H59" s="10">
        <f>SUM(D59:G59)</f>
        <v>458211</v>
      </c>
      <c r="I59" s="440" t="s">
        <v>5</v>
      </c>
      <c r="J59" s="441" t="s">
        <v>5</v>
      </c>
    </row>
    <row r="60" spans="2:10" ht="24.95" customHeight="1">
      <c r="B60" s="354" t="s">
        <v>31</v>
      </c>
      <c r="C60" s="355"/>
      <c r="D60" s="172"/>
      <c r="E60" s="172"/>
      <c r="F60" s="172"/>
      <c r="G60" s="172"/>
      <c r="H60" s="172"/>
      <c r="I60" s="356" t="s">
        <v>6</v>
      </c>
      <c r="J60" s="357"/>
    </row>
    <row r="61" spans="2:10" ht="24.95" customHeight="1">
      <c r="B61" s="444" t="s">
        <v>10</v>
      </c>
      <c r="C61" s="445"/>
      <c r="D61" s="11">
        <v>60143</v>
      </c>
      <c r="E61" s="11">
        <v>12321</v>
      </c>
      <c r="F61" s="11">
        <v>228</v>
      </c>
      <c r="G61" s="11">
        <v>0</v>
      </c>
      <c r="H61" s="11">
        <f>SUM(D61:G61)</f>
        <v>72692</v>
      </c>
      <c r="I61" s="444" t="s">
        <v>9</v>
      </c>
      <c r="J61" s="445" t="s">
        <v>9</v>
      </c>
    </row>
    <row r="62" spans="2:10" ht="24.95" customHeight="1">
      <c r="B62" s="444" t="s">
        <v>3</v>
      </c>
      <c r="C62" s="445"/>
      <c r="D62" s="11">
        <v>60143</v>
      </c>
      <c r="E62" s="11">
        <v>12321</v>
      </c>
      <c r="F62" s="11">
        <v>228</v>
      </c>
      <c r="G62" s="11">
        <v>0</v>
      </c>
      <c r="H62" s="11">
        <f>SUM(D62:G62)</f>
        <v>72692</v>
      </c>
      <c r="I62" s="444" t="s">
        <v>4</v>
      </c>
      <c r="J62" s="445" t="s">
        <v>4</v>
      </c>
    </row>
    <row r="63" spans="2:10" ht="24.95" customHeight="1">
      <c r="B63" s="444" t="s">
        <v>2</v>
      </c>
      <c r="C63" s="445"/>
      <c r="D63" s="11">
        <v>339398</v>
      </c>
      <c r="E63" s="11">
        <v>60452</v>
      </c>
      <c r="F63" s="11">
        <v>140</v>
      </c>
      <c r="G63" s="11">
        <v>0</v>
      </c>
      <c r="H63" s="11">
        <f>SUM(D63:G63)</f>
        <v>399990</v>
      </c>
      <c r="I63" s="444" t="s">
        <v>5</v>
      </c>
      <c r="J63" s="445" t="s">
        <v>5</v>
      </c>
    </row>
    <row r="64" spans="2:10" ht="24.95" customHeight="1">
      <c r="B64" s="362" t="s">
        <v>33</v>
      </c>
      <c r="C64" s="363"/>
      <c r="D64" s="168"/>
      <c r="E64" s="168"/>
      <c r="F64" s="168"/>
      <c r="G64" s="168"/>
      <c r="H64" s="168"/>
      <c r="I64" s="364" t="s">
        <v>32</v>
      </c>
      <c r="J64" s="365"/>
    </row>
    <row r="65" spans="2:12" ht="24.95" customHeight="1">
      <c r="B65" s="452" t="s">
        <v>10</v>
      </c>
      <c r="C65" s="453"/>
      <c r="D65" s="10">
        <v>41092</v>
      </c>
      <c r="E65" s="10">
        <v>19984</v>
      </c>
      <c r="F65" s="10">
        <v>57</v>
      </c>
      <c r="G65" s="10">
        <v>0</v>
      </c>
      <c r="H65" s="10">
        <f>SUM(D65:G65)</f>
        <v>61133</v>
      </c>
      <c r="I65" s="452" t="s">
        <v>9</v>
      </c>
      <c r="J65" s="453" t="s">
        <v>9</v>
      </c>
    </row>
    <row r="66" spans="2:12" ht="24.95" customHeight="1">
      <c r="B66" s="440" t="s">
        <v>3</v>
      </c>
      <c r="C66" s="441"/>
      <c r="D66" s="10">
        <v>41092</v>
      </c>
      <c r="E66" s="10">
        <v>19984</v>
      </c>
      <c r="F66" s="10">
        <v>57</v>
      </c>
      <c r="G66" s="10">
        <v>0</v>
      </c>
      <c r="H66" s="10">
        <f>SUM(D66:G66)</f>
        <v>61133</v>
      </c>
      <c r="I66" s="440" t="s">
        <v>4</v>
      </c>
      <c r="J66" s="441" t="s">
        <v>4</v>
      </c>
    </row>
    <row r="67" spans="2:12" ht="24.95" customHeight="1">
      <c r="B67" s="440" t="s">
        <v>2</v>
      </c>
      <c r="C67" s="441"/>
      <c r="D67" s="10">
        <v>287764</v>
      </c>
      <c r="E67" s="10">
        <v>109999</v>
      </c>
      <c r="F67" s="10">
        <v>128</v>
      </c>
      <c r="G67" s="10">
        <v>0</v>
      </c>
      <c r="H67" s="10">
        <f>SUM(D67:G67)</f>
        <v>397891</v>
      </c>
      <c r="I67" s="440" t="s">
        <v>5</v>
      </c>
      <c r="J67" s="441" t="s">
        <v>5</v>
      </c>
    </row>
    <row r="68" spans="2:12" ht="24.95" customHeight="1">
      <c r="B68" s="350" t="s">
        <v>35</v>
      </c>
      <c r="C68" s="351"/>
      <c r="D68" s="200"/>
      <c r="E68" s="200"/>
      <c r="F68" s="200"/>
      <c r="G68" s="200"/>
      <c r="H68" s="200"/>
      <c r="I68" s="352" t="s">
        <v>34</v>
      </c>
      <c r="J68" s="353"/>
    </row>
    <row r="69" spans="2:12" ht="24.95" customHeight="1">
      <c r="B69" s="342" t="s">
        <v>10</v>
      </c>
      <c r="C69" s="343"/>
      <c r="D69" s="12">
        <f t="shared" ref="D69:G71" si="0">D9+D13+D17+D21+D25+D29+D33+D45+D49+D53+D57+D61+D65</f>
        <v>2285786</v>
      </c>
      <c r="E69" s="12">
        <f t="shared" si="0"/>
        <v>1306662</v>
      </c>
      <c r="F69" s="12">
        <f t="shared" si="0"/>
        <v>85510</v>
      </c>
      <c r="G69" s="12">
        <f t="shared" si="0"/>
        <v>3969</v>
      </c>
      <c r="H69" s="12">
        <f>SUM(D69:G69)</f>
        <v>3681927</v>
      </c>
      <c r="I69" s="344" t="s">
        <v>9</v>
      </c>
      <c r="J69" s="345" t="s">
        <v>9</v>
      </c>
    </row>
    <row r="70" spans="2:12" ht="24.95" customHeight="1">
      <c r="B70" s="342" t="s">
        <v>3</v>
      </c>
      <c r="C70" s="343"/>
      <c r="D70" s="12">
        <f t="shared" si="0"/>
        <v>2285786</v>
      </c>
      <c r="E70" s="12">
        <f t="shared" si="0"/>
        <v>1306662</v>
      </c>
      <c r="F70" s="12">
        <f t="shared" si="0"/>
        <v>85510</v>
      </c>
      <c r="G70" s="12">
        <f t="shared" si="0"/>
        <v>3969</v>
      </c>
      <c r="H70" s="12">
        <f>SUM(D70:G70)</f>
        <v>3681927</v>
      </c>
      <c r="I70" s="344" t="s">
        <v>4</v>
      </c>
      <c r="J70" s="345" t="s">
        <v>4</v>
      </c>
    </row>
    <row r="71" spans="2:12" ht="24.95" customHeight="1">
      <c r="B71" s="342" t="s">
        <v>2</v>
      </c>
      <c r="C71" s="343"/>
      <c r="D71" s="12">
        <f t="shared" si="0"/>
        <v>14285209</v>
      </c>
      <c r="E71" s="12">
        <f t="shared" si="0"/>
        <v>6793100</v>
      </c>
      <c r="F71" s="12">
        <f t="shared" si="0"/>
        <v>500141</v>
      </c>
      <c r="G71" s="12">
        <f t="shared" si="0"/>
        <v>13998</v>
      </c>
      <c r="H71" s="12">
        <f>SUM(D71:G71)</f>
        <v>21592448</v>
      </c>
      <c r="I71" s="344" t="s">
        <v>5</v>
      </c>
      <c r="J71" s="345" t="s">
        <v>5</v>
      </c>
    </row>
    <row r="72" spans="2:12" ht="24.95" customHeight="1">
      <c r="B72" s="13" t="s">
        <v>332</v>
      </c>
      <c r="D72" s="13"/>
      <c r="E72" s="13"/>
      <c r="F72" s="13"/>
      <c r="G72" s="13"/>
      <c r="J72" s="13" t="s">
        <v>333</v>
      </c>
      <c r="K72" s="13"/>
      <c r="L72" s="13"/>
    </row>
    <row r="75" spans="2:12" ht="15">
      <c r="D75" s="79"/>
      <c r="E75" s="79"/>
      <c r="F75" s="79"/>
      <c r="G75" s="79"/>
      <c r="H75" s="79"/>
    </row>
    <row r="96" spans="2:2">
      <c r="B96" t="s">
        <v>325</v>
      </c>
    </row>
  </sheetData>
  <mergeCells count="122">
    <mergeCell ref="B5:C7"/>
    <mergeCell ref="D5:H5"/>
    <mergeCell ref="I5:J7"/>
    <mergeCell ref="B8:C8"/>
    <mergeCell ref="I8:J8"/>
    <mergeCell ref="B3:J3"/>
    <mergeCell ref="B4:J4"/>
    <mergeCell ref="B9:C9"/>
    <mergeCell ref="I9:J9"/>
    <mergeCell ref="B10:C10"/>
    <mergeCell ref="I10:J10"/>
    <mergeCell ref="B11:C11"/>
    <mergeCell ref="I11:J11"/>
    <mergeCell ref="B12:C12"/>
    <mergeCell ref="I12:J12"/>
    <mergeCell ref="B13:C13"/>
    <mergeCell ref="I13:J13"/>
    <mergeCell ref="B14:C14"/>
    <mergeCell ref="I14:J14"/>
    <mergeCell ref="B15:C15"/>
    <mergeCell ref="I15:J15"/>
    <mergeCell ref="B16:C16"/>
    <mergeCell ref="I16:J16"/>
    <mergeCell ref="B17:C17"/>
    <mergeCell ref="I17:J17"/>
    <mergeCell ref="B18:C18"/>
    <mergeCell ref="I18:J18"/>
    <mergeCell ref="B19:C19"/>
    <mergeCell ref="I19:J19"/>
    <mergeCell ref="B20:C20"/>
    <mergeCell ref="I20:J20"/>
    <mergeCell ref="B21:C21"/>
    <mergeCell ref="I21:J21"/>
    <mergeCell ref="B22:C22"/>
    <mergeCell ref="I22:J22"/>
    <mergeCell ref="B23:C23"/>
    <mergeCell ref="I23:J23"/>
    <mergeCell ref="B24:C24"/>
    <mergeCell ref="I24:J24"/>
    <mergeCell ref="B25:C25"/>
    <mergeCell ref="I25:J25"/>
    <mergeCell ref="B26:C26"/>
    <mergeCell ref="I26:J26"/>
    <mergeCell ref="B27:C27"/>
    <mergeCell ref="I27:J27"/>
    <mergeCell ref="B28:C28"/>
    <mergeCell ref="I28:J28"/>
    <mergeCell ref="B29:C29"/>
    <mergeCell ref="I29:J29"/>
    <mergeCell ref="B30:C30"/>
    <mergeCell ref="I30:J30"/>
    <mergeCell ref="B31:C31"/>
    <mergeCell ref="I31:J31"/>
    <mergeCell ref="B32:C32"/>
    <mergeCell ref="I32:J32"/>
    <mergeCell ref="B33:C33"/>
    <mergeCell ref="I33:J33"/>
    <mergeCell ref="B34:C34"/>
    <mergeCell ref="I34:J34"/>
    <mergeCell ref="B35:C35"/>
    <mergeCell ref="I35:J35"/>
    <mergeCell ref="B38:J38"/>
    <mergeCell ref="B39:J39"/>
    <mergeCell ref="B41:C43"/>
    <mergeCell ref="D41:H41"/>
    <mergeCell ref="I41:J43"/>
    <mergeCell ref="B44:C44"/>
    <mergeCell ref="I44:J44"/>
    <mergeCell ref="B45:C45"/>
    <mergeCell ref="I45:J45"/>
    <mergeCell ref="B46:C46"/>
    <mergeCell ref="I46:J46"/>
    <mergeCell ref="B47:C47"/>
    <mergeCell ref="I47:J47"/>
    <mergeCell ref="B48:C48"/>
    <mergeCell ref="I48:J48"/>
    <mergeCell ref="B49:C49"/>
    <mergeCell ref="I49:J49"/>
    <mergeCell ref="B50:C50"/>
    <mergeCell ref="I50:J50"/>
    <mergeCell ref="B51:C51"/>
    <mergeCell ref="I51:J51"/>
    <mergeCell ref="B52:C52"/>
    <mergeCell ref="I52:J52"/>
    <mergeCell ref="B53:C53"/>
    <mergeCell ref="I53:J53"/>
    <mergeCell ref="B54:C54"/>
    <mergeCell ref="I54:J54"/>
    <mergeCell ref="B55:C55"/>
    <mergeCell ref="I55:J55"/>
    <mergeCell ref="B56:C56"/>
    <mergeCell ref="I56:J56"/>
    <mergeCell ref="B57:C57"/>
    <mergeCell ref="I57:J57"/>
    <mergeCell ref="B58:C58"/>
    <mergeCell ref="I58:J58"/>
    <mergeCell ref="B59:C59"/>
    <mergeCell ref="I59:J59"/>
    <mergeCell ref="B60:C60"/>
    <mergeCell ref="I60:J60"/>
    <mergeCell ref="B61:C61"/>
    <mergeCell ref="I61:J61"/>
    <mergeCell ref="B62:C62"/>
    <mergeCell ref="I62:J62"/>
    <mergeCell ref="B63:C63"/>
    <mergeCell ref="I63:J63"/>
    <mergeCell ref="B64:C64"/>
    <mergeCell ref="I64:J64"/>
    <mergeCell ref="B65:C65"/>
    <mergeCell ref="I65:J65"/>
    <mergeCell ref="B66:C66"/>
    <mergeCell ref="I66:J66"/>
    <mergeCell ref="B67:C67"/>
    <mergeCell ref="I67:J67"/>
    <mergeCell ref="B68:C68"/>
    <mergeCell ref="I68:J68"/>
    <mergeCell ref="B69:C69"/>
    <mergeCell ref="I69:J69"/>
    <mergeCell ref="B70:C70"/>
    <mergeCell ref="I70:J70"/>
    <mergeCell ref="B71:C71"/>
    <mergeCell ref="I71:J71"/>
  </mergeCells>
  <pageMargins left="0.7" right="0.7" top="0.75" bottom="0.75" header="0.3" footer="0.3"/>
  <pageSetup paperSize="9" scale="28" orientation="landscape" horizontalDpi="4294967293" verticalDpi="4294967293" r:id="rId1"/>
  <rowBreaks count="1" manualBreakCount="1">
    <brk id="36" max="11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52">
    <pageSetUpPr fitToPage="1"/>
  </sheetPr>
  <dimension ref="B1:I76"/>
  <sheetViews>
    <sheetView showGridLines="0" rightToLeft="1" view="pageBreakPreview" topLeftCell="A59" zoomScale="90" zoomScaleNormal="100" zoomScaleSheetLayoutView="90" workbookViewId="0">
      <selection activeCell="G72" sqref="B37:I72"/>
    </sheetView>
  </sheetViews>
  <sheetFormatPr defaultRowHeight="12.75"/>
  <cols>
    <col min="2" max="3" width="13.28515625" customWidth="1"/>
    <col min="4" max="7" width="25.7109375" customWidth="1"/>
    <col min="8" max="8" width="13.28515625" customWidth="1"/>
    <col min="9" max="9" width="18.7109375" customWidth="1"/>
    <col min="10" max="10" width="3.85546875" customWidth="1"/>
  </cols>
  <sheetData>
    <row r="1" spans="2:9" ht="20.25">
      <c r="B1" s="21"/>
      <c r="C1" s="4"/>
    </row>
    <row r="2" spans="2:9" ht="20.25">
      <c r="B2" s="16" t="s">
        <v>295</v>
      </c>
      <c r="C2" s="5"/>
      <c r="I2" s="14" t="s">
        <v>169</v>
      </c>
    </row>
    <row r="3" spans="2:9" ht="25.5">
      <c r="B3" s="241" t="s">
        <v>296</v>
      </c>
      <c r="C3" s="241"/>
      <c r="D3" s="241"/>
      <c r="E3" s="241"/>
      <c r="F3" s="241"/>
      <c r="G3" s="241"/>
      <c r="H3" s="241"/>
      <c r="I3" s="241"/>
    </row>
    <row r="4" spans="2:9" ht="25.5">
      <c r="B4" s="472" t="s">
        <v>297</v>
      </c>
      <c r="C4" s="472"/>
      <c r="D4" s="472"/>
      <c r="E4" s="472"/>
      <c r="F4" s="472"/>
      <c r="G4" s="472"/>
      <c r="H4" s="472"/>
      <c r="I4" s="472"/>
    </row>
    <row r="5" spans="2:9" ht="19.5">
      <c r="B5" s="371" t="s">
        <v>118</v>
      </c>
      <c r="C5" s="372"/>
      <c r="D5" s="237" t="s">
        <v>216</v>
      </c>
      <c r="E5" s="237"/>
      <c r="F5" s="237"/>
      <c r="G5" s="238"/>
      <c r="H5" s="371" t="s">
        <v>0</v>
      </c>
      <c r="I5" s="372"/>
    </row>
    <row r="6" spans="2:9" ht="19.5">
      <c r="B6" s="373"/>
      <c r="C6" s="374"/>
      <c r="D6" s="194" t="s">
        <v>44</v>
      </c>
      <c r="E6" s="207" t="s">
        <v>47</v>
      </c>
      <c r="F6" s="36" t="s">
        <v>46</v>
      </c>
      <c r="G6" s="208" t="s">
        <v>35</v>
      </c>
      <c r="H6" s="373"/>
      <c r="I6" s="374"/>
    </row>
    <row r="7" spans="2:9" ht="19.5">
      <c r="B7" s="373"/>
      <c r="C7" s="374"/>
      <c r="D7" s="161" t="s">
        <v>49</v>
      </c>
      <c r="E7" s="161" t="s">
        <v>139</v>
      </c>
      <c r="F7" s="161" t="s">
        <v>48</v>
      </c>
      <c r="G7" s="54" t="s">
        <v>34</v>
      </c>
      <c r="H7" s="373"/>
      <c r="I7" s="374"/>
    </row>
    <row r="8" spans="2:9" ht="24.95" customHeight="1">
      <c r="B8" s="354" t="s">
        <v>8</v>
      </c>
      <c r="C8" s="355"/>
      <c r="D8" s="172"/>
      <c r="E8" s="172"/>
      <c r="F8" s="172"/>
      <c r="G8" s="172"/>
      <c r="H8" s="356" t="s">
        <v>7</v>
      </c>
      <c r="I8" s="357"/>
    </row>
    <row r="9" spans="2:9" ht="24.95" customHeight="1">
      <c r="B9" s="444" t="s">
        <v>10</v>
      </c>
      <c r="C9" s="445"/>
      <c r="D9" s="11">
        <v>804547</v>
      </c>
      <c r="E9" s="11">
        <v>60843</v>
      </c>
      <c r="F9" s="11">
        <v>0</v>
      </c>
      <c r="G9" s="11">
        <f>SUM(D9:F9)</f>
        <v>865390</v>
      </c>
      <c r="H9" s="444" t="s">
        <v>9</v>
      </c>
      <c r="I9" s="445" t="s">
        <v>9</v>
      </c>
    </row>
    <row r="10" spans="2:9" ht="24.95" customHeight="1">
      <c r="B10" s="444" t="s">
        <v>3</v>
      </c>
      <c r="C10" s="445"/>
      <c r="D10" s="11">
        <v>804547</v>
      </c>
      <c r="E10" s="11">
        <v>60843</v>
      </c>
      <c r="F10" s="11">
        <v>0</v>
      </c>
      <c r="G10" s="11">
        <f>SUM(D10:F10)</f>
        <v>865390</v>
      </c>
      <c r="H10" s="444" t="s">
        <v>4</v>
      </c>
      <c r="I10" s="445" t="s">
        <v>4</v>
      </c>
    </row>
    <row r="11" spans="2:9" ht="24.95" customHeight="1">
      <c r="B11" s="444" t="s">
        <v>2</v>
      </c>
      <c r="C11" s="445"/>
      <c r="D11" s="11">
        <v>4577675</v>
      </c>
      <c r="E11" s="11">
        <v>376627</v>
      </c>
      <c r="F11" s="11">
        <v>0</v>
      </c>
      <c r="G11" s="11">
        <f>SUM(D11:F11)</f>
        <v>4954302</v>
      </c>
      <c r="H11" s="444" t="s">
        <v>5</v>
      </c>
      <c r="I11" s="445" t="s">
        <v>5</v>
      </c>
    </row>
    <row r="12" spans="2:9" ht="24.95" customHeight="1">
      <c r="B12" s="362" t="s">
        <v>12</v>
      </c>
      <c r="C12" s="363"/>
      <c r="D12" s="168"/>
      <c r="E12" s="168"/>
      <c r="F12" s="168"/>
      <c r="G12" s="168"/>
      <c r="H12" s="364" t="s">
        <v>11</v>
      </c>
      <c r="I12" s="365"/>
    </row>
    <row r="13" spans="2:9" ht="24.95" customHeight="1">
      <c r="B13" s="440" t="s">
        <v>10</v>
      </c>
      <c r="C13" s="441"/>
      <c r="D13" s="10">
        <v>624914</v>
      </c>
      <c r="E13" s="10">
        <v>280618</v>
      </c>
      <c r="F13" s="10">
        <v>3696</v>
      </c>
      <c r="G13" s="10">
        <f>SUM(D13:F13)</f>
        <v>909228</v>
      </c>
      <c r="H13" s="440" t="s">
        <v>9</v>
      </c>
      <c r="I13" s="441" t="s">
        <v>9</v>
      </c>
    </row>
    <row r="14" spans="2:9" ht="24.95" customHeight="1">
      <c r="B14" s="440" t="s">
        <v>3</v>
      </c>
      <c r="C14" s="441"/>
      <c r="D14" s="10">
        <v>624914</v>
      </c>
      <c r="E14" s="10">
        <v>280618</v>
      </c>
      <c r="F14" s="10">
        <v>3696</v>
      </c>
      <c r="G14" s="10">
        <f>SUM(D14:F14)</f>
        <v>909228</v>
      </c>
      <c r="H14" s="440" t="s">
        <v>4</v>
      </c>
      <c r="I14" s="441" t="s">
        <v>4</v>
      </c>
    </row>
    <row r="15" spans="2:9" ht="24.95" customHeight="1">
      <c r="B15" s="440" t="s">
        <v>2</v>
      </c>
      <c r="C15" s="441"/>
      <c r="D15" s="10">
        <v>3366193</v>
      </c>
      <c r="E15" s="10">
        <v>1341731</v>
      </c>
      <c r="F15" s="10">
        <v>21182</v>
      </c>
      <c r="G15" s="10">
        <f>SUM(D15:F15)</f>
        <v>4729106</v>
      </c>
      <c r="H15" s="440" t="s">
        <v>5</v>
      </c>
      <c r="I15" s="441" t="s">
        <v>5</v>
      </c>
    </row>
    <row r="16" spans="2:9" ht="24.95" customHeight="1">
      <c r="B16" s="354" t="s">
        <v>14</v>
      </c>
      <c r="C16" s="355"/>
      <c r="D16" s="172"/>
      <c r="E16" s="172"/>
      <c r="F16" s="172"/>
      <c r="G16" s="172"/>
      <c r="H16" s="356" t="s">
        <v>13</v>
      </c>
      <c r="I16" s="357"/>
    </row>
    <row r="17" spans="2:9" ht="24.95" customHeight="1">
      <c r="B17" s="444" t="s">
        <v>10</v>
      </c>
      <c r="C17" s="445"/>
      <c r="D17" s="11">
        <v>203657</v>
      </c>
      <c r="E17" s="11">
        <v>48376</v>
      </c>
      <c r="F17" s="11">
        <v>1014</v>
      </c>
      <c r="G17" s="11">
        <f>SUM(D17:F17)</f>
        <v>253047</v>
      </c>
      <c r="H17" s="444" t="s">
        <v>9</v>
      </c>
      <c r="I17" s="445" t="s">
        <v>9</v>
      </c>
    </row>
    <row r="18" spans="2:9" ht="24.95" customHeight="1">
      <c r="B18" s="444" t="s">
        <v>3</v>
      </c>
      <c r="C18" s="445"/>
      <c r="D18" s="11">
        <v>203657</v>
      </c>
      <c r="E18" s="11">
        <v>48376</v>
      </c>
      <c r="F18" s="11">
        <v>1014</v>
      </c>
      <c r="G18" s="11">
        <f>SUM(D18:F18)</f>
        <v>253047</v>
      </c>
      <c r="H18" s="444" t="s">
        <v>4</v>
      </c>
      <c r="I18" s="445" t="s">
        <v>4</v>
      </c>
    </row>
    <row r="19" spans="2:9" ht="24.95" customHeight="1">
      <c r="B19" s="444" t="s">
        <v>2</v>
      </c>
      <c r="C19" s="445"/>
      <c r="D19" s="11">
        <v>1130814</v>
      </c>
      <c r="E19" s="11">
        <v>303296</v>
      </c>
      <c r="F19" s="11">
        <v>9060</v>
      </c>
      <c r="G19" s="11">
        <f>SUM(D19:F19)</f>
        <v>1443170</v>
      </c>
      <c r="H19" s="444" t="s">
        <v>5</v>
      </c>
      <c r="I19" s="445" t="s">
        <v>5</v>
      </c>
    </row>
    <row r="20" spans="2:9" ht="24.95" customHeight="1">
      <c r="B20" s="362" t="s">
        <v>16</v>
      </c>
      <c r="C20" s="363"/>
      <c r="D20" s="168"/>
      <c r="E20" s="168"/>
      <c r="F20" s="168"/>
      <c r="G20" s="168"/>
      <c r="H20" s="364" t="s">
        <v>15</v>
      </c>
      <c r="I20" s="365"/>
    </row>
    <row r="21" spans="2:9" ht="24.95" customHeight="1">
      <c r="B21" s="440" t="s">
        <v>10</v>
      </c>
      <c r="C21" s="441"/>
      <c r="D21" s="10">
        <v>145090</v>
      </c>
      <c r="E21" s="10">
        <v>25013</v>
      </c>
      <c r="F21" s="10">
        <v>845</v>
      </c>
      <c r="G21" s="10">
        <f>SUM(D21:F21)</f>
        <v>170948</v>
      </c>
      <c r="H21" s="440" t="s">
        <v>9</v>
      </c>
      <c r="I21" s="441" t="s">
        <v>9</v>
      </c>
    </row>
    <row r="22" spans="2:9" ht="24.95" customHeight="1">
      <c r="B22" s="440" t="s">
        <v>3</v>
      </c>
      <c r="C22" s="441"/>
      <c r="D22" s="10">
        <v>145090</v>
      </c>
      <c r="E22" s="10">
        <v>25013</v>
      </c>
      <c r="F22" s="10">
        <v>845</v>
      </c>
      <c r="G22" s="10">
        <f>SUM(D22:F22)</f>
        <v>170948</v>
      </c>
      <c r="H22" s="440" t="s">
        <v>4</v>
      </c>
      <c r="I22" s="441" t="s">
        <v>4</v>
      </c>
    </row>
    <row r="23" spans="2:9" ht="24.95" customHeight="1">
      <c r="B23" s="440" t="s">
        <v>2</v>
      </c>
      <c r="C23" s="441"/>
      <c r="D23" s="10">
        <v>922614</v>
      </c>
      <c r="E23" s="10">
        <v>162340</v>
      </c>
      <c r="F23" s="10">
        <v>4040</v>
      </c>
      <c r="G23" s="10">
        <f>SUM(D23:F23)</f>
        <v>1088994</v>
      </c>
      <c r="H23" s="440" t="s">
        <v>5</v>
      </c>
      <c r="I23" s="441" t="s">
        <v>5</v>
      </c>
    </row>
    <row r="24" spans="2:9" ht="24.95" customHeight="1">
      <c r="B24" s="354" t="s">
        <v>18</v>
      </c>
      <c r="C24" s="355"/>
      <c r="D24" s="172"/>
      <c r="E24" s="172"/>
      <c r="F24" s="172"/>
      <c r="G24" s="172"/>
      <c r="H24" s="356" t="s">
        <v>17</v>
      </c>
      <c r="I24" s="357"/>
    </row>
    <row r="25" spans="2:9" ht="24.95" customHeight="1">
      <c r="B25" s="444" t="s">
        <v>10</v>
      </c>
      <c r="C25" s="445"/>
      <c r="D25" s="11">
        <v>500419</v>
      </c>
      <c r="E25" s="11">
        <v>27530</v>
      </c>
      <c r="F25" s="11">
        <v>265</v>
      </c>
      <c r="G25" s="11">
        <f>SUM(D25:F25)</f>
        <v>528214</v>
      </c>
      <c r="H25" s="444" t="s">
        <v>9</v>
      </c>
      <c r="I25" s="445" t="s">
        <v>9</v>
      </c>
    </row>
    <row r="26" spans="2:9" ht="24.95" customHeight="1">
      <c r="B26" s="444" t="s">
        <v>3</v>
      </c>
      <c r="C26" s="445"/>
      <c r="D26" s="11">
        <v>500419</v>
      </c>
      <c r="E26" s="11">
        <v>27530</v>
      </c>
      <c r="F26" s="11">
        <v>265</v>
      </c>
      <c r="G26" s="11">
        <f>SUM(D26:F26)</f>
        <v>528214</v>
      </c>
      <c r="H26" s="444" t="s">
        <v>4</v>
      </c>
      <c r="I26" s="445" t="s">
        <v>4</v>
      </c>
    </row>
    <row r="27" spans="2:9" ht="24.95" customHeight="1">
      <c r="B27" s="444" t="s">
        <v>2</v>
      </c>
      <c r="C27" s="445"/>
      <c r="D27" s="11">
        <v>3193523</v>
      </c>
      <c r="E27" s="11">
        <v>203162</v>
      </c>
      <c r="F27" s="11">
        <v>2445</v>
      </c>
      <c r="G27" s="11">
        <f>SUM(D27:F27)</f>
        <v>3399130</v>
      </c>
      <c r="H27" s="444" t="s">
        <v>5</v>
      </c>
      <c r="I27" s="445" t="s">
        <v>5</v>
      </c>
    </row>
    <row r="28" spans="2:9" ht="24.95" customHeight="1">
      <c r="B28" s="362" t="s">
        <v>20</v>
      </c>
      <c r="C28" s="363"/>
      <c r="D28" s="168"/>
      <c r="E28" s="168"/>
      <c r="F28" s="168"/>
      <c r="G28" s="168"/>
      <c r="H28" s="364" t="s">
        <v>19</v>
      </c>
      <c r="I28" s="365"/>
    </row>
    <row r="29" spans="2:9" ht="24.95" customHeight="1">
      <c r="B29" s="440" t="s">
        <v>10</v>
      </c>
      <c r="C29" s="441"/>
      <c r="D29" s="10">
        <v>102855</v>
      </c>
      <c r="E29" s="10">
        <v>212009</v>
      </c>
      <c r="F29" s="10">
        <v>398</v>
      </c>
      <c r="G29" s="10">
        <f>SUM(D29:F29)</f>
        <v>315262</v>
      </c>
      <c r="H29" s="440" t="s">
        <v>9</v>
      </c>
      <c r="I29" s="441" t="s">
        <v>9</v>
      </c>
    </row>
    <row r="30" spans="2:9" ht="24.95" customHeight="1">
      <c r="B30" s="440" t="s">
        <v>3</v>
      </c>
      <c r="C30" s="441"/>
      <c r="D30" s="10">
        <v>102855</v>
      </c>
      <c r="E30" s="10">
        <v>212009</v>
      </c>
      <c r="F30" s="10">
        <v>398</v>
      </c>
      <c r="G30" s="10">
        <f>SUM(D30:F30)</f>
        <v>315262</v>
      </c>
      <c r="H30" s="440" t="s">
        <v>4</v>
      </c>
      <c r="I30" s="441" t="s">
        <v>4</v>
      </c>
    </row>
    <row r="31" spans="2:9" ht="24.95" customHeight="1">
      <c r="B31" s="440" t="s">
        <v>2</v>
      </c>
      <c r="C31" s="441"/>
      <c r="D31" s="10">
        <v>506629</v>
      </c>
      <c r="E31" s="10">
        <v>1331455</v>
      </c>
      <c r="F31" s="10">
        <v>2646</v>
      </c>
      <c r="G31" s="10">
        <f>SUM(D31:F31)</f>
        <v>1840730</v>
      </c>
      <c r="H31" s="440" t="s">
        <v>5</v>
      </c>
      <c r="I31" s="441" t="s">
        <v>5</v>
      </c>
    </row>
    <row r="32" spans="2:9" ht="24.95" customHeight="1">
      <c r="B32" s="354" t="s">
        <v>22</v>
      </c>
      <c r="C32" s="355"/>
      <c r="D32" s="172"/>
      <c r="E32" s="172"/>
      <c r="F32" s="172"/>
      <c r="G32" s="172"/>
      <c r="H32" s="356" t="s">
        <v>21</v>
      </c>
      <c r="I32" s="357"/>
    </row>
    <row r="33" spans="2:9" ht="24.95" customHeight="1">
      <c r="B33" s="444" t="s">
        <v>10</v>
      </c>
      <c r="C33" s="445"/>
      <c r="D33" s="11">
        <v>96821</v>
      </c>
      <c r="E33" s="11">
        <v>29291</v>
      </c>
      <c r="F33" s="11">
        <v>0</v>
      </c>
      <c r="G33" s="11">
        <f>SUM(D33:F33)</f>
        <v>126112</v>
      </c>
      <c r="H33" s="444" t="s">
        <v>9</v>
      </c>
      <c r="I33" s="445" t="s">
        <v>9</v>
      </c>
    </row>
    <row r="34" spans="2:9" ht="24.95" customHeight="1">
      <c r="B34" s="444" t="s">
        <v>3</v>
      </c>
      <c r="C34" s="445"/>
      <c r="D34" s="11">
        <v>96821</v>
      </c>
      <c r="E34" s="11">
        <v>29291</v>
      </c>
      <c r="F34" s="11">
        <v>0</v>
      </c>
      <c r="G34" s="11">
        <f>SUM(D34:F34)</f>
        <v>126112</v>
      </c>
      <c r="H34" s="444" t="s">
        <v>4</v>
      </c>
      <c r="I34" s="445" t="s">
        <v>4</v>
      </c>
    </row>
    <row r="35" spans="2:9" ht="24.95" customHeight="1">
      <c r="B35" s="444" t="s">
        <v>2</v>
      </c>
      <c r="C35" s="445"/>
      <c r="D35" s="11">
        <v>592635</v>
      </c>
      <c r="E35" s="11">
        <v>164030</v>
      </c>
      <c r="F35" s="11">
        <v>0</v>
      </c>
      <c r="G35" s="11">
        <f>SUM(D35:F35)</f>
        <v>756665</v>
      </c>
      <c r="H35" s="444" t="s">
        <v>5</v>
      </c>
      <c r="I35" s="445" t="s">
        <v>5</v>
      </c>
    </row>
    <row r="36" spans="2:9" ht="24.95" customHeight="1">
      <c r="B36" s="32"/>
      <c r="C36" s="32"/>
      <c r="D36" s="31"/>
      <c r="E36" s="31"/>
      <c r="F36" s="31"/>
      <c r="G36" s="20"/>
      <c r="H36" s="30"/>
      <c r="I36" s="30"/>
    </row>
    <row r="37" spans="2:9" ht="19.5">
      <c r="B37" s="16" t="s">
        <v>298</v>
      </c>
      <c r="I37" s="14" t="s">
        <v>374</v>
      </c>
    </row>
    <row r="38" spans="2:9" ht="19.5">
      <c r="B38" s="473" t="s">
        <v>296</v>
      </c>
      <c r="C38" s="473"/>
      <c r="D38" s="473"/>
      <c r="E38" s="473"/>
      <c r="F38" s="473"/>
      <c r="G38" s="473"/>
      <c r="H38" s="473"/>
      <c r="I38" s="473"/>
    </row>
    <row r="39" spans="2:9" ht="19.5">
      <c r="B39" s="474" t="s">
        <v>297</v>
      </c>
      <c r="C39" s="474"/>
      <c r="D39" s="474"/>
      <c r="E39" s="474"/>
      <c r="F39" s="474"/>
      <c r="G39" s="474"/>
      <c r="H39" s="474"/>
      <c r="I39" s="474"/>
    </row>
    <row r="40" spans="2:9" ht="19.5">
      <c r="B40" s="33"/>
      <c r="C40" s="33"/>
      <c r="D40" s="33"/>
      <c r="E40" s="33"/>
      <c r="F40" s="33"/>
      <c r="G40" s="33"/>
      <c r="H40" s="33"/>
      <c r="I40" s="33"/>
    </row>
    <row r="41" spans="2:9" s="146" customFormat="1" ht="20.25">
      <c r="B41" s="366" t="s">
        <v>118</v>
      </c>
      <c r="C41" s="367"/>
      <c r="D41" s="245" t="s">
        <v>217</v>
      </c>
      <c r="E41" s="246"/>
      <c r="F41" s="246"/>
      <c r="G41" s="247"/>
      <c r="H41" s="366" t="s">
        <v>0</v>
      </c>
      <c r="I41" s="367"/>
    </row>
    <row r="42" spans="2:9" s="146" customFormat="1" ht="24.6" customHeight="1">
      <c r="B42" s="368"/>
      <c r="C42" s="369"/>
      <c r="D42" s="125" t="s">
        <v>44</v>
      </c>
      <c r="E42" s="97" t="s">
        <v>47</v>
      </c>
      <c r="F42" s="97" t="s">
        <v>46</v>
      </c>
      <c r="G42" s="150" t="s">
        <v>35</v>
      </c>
      <c r="H42" s="368"/>
      <c r="I42" s="369"/>
    </row>
    <row r="43" spans="2:9" s="146" customFormat="1" ht="24.6" customHeight="1">
      <c r="B43" s="368"/>
      <c r="C43" s="369"/>
      <c r="D43" s="113" t="s">
        <v>49</v>
      </c>
      <c r="E43" s="113" t="s">
        <v>139</v>
      </c>
      <c r="F43" s="113" t="s">
        <v>48</v>
      </c>
      <c r="G43" s="115" t="s">
        <v>34</v>
      </c>
      <c r="H43" s="368"/>
      <c r="I43" s="369"/>
    </row>
    <row r="44" spans="2:9" s="146" customFormat="1" ht="24.6" customHeight="1">
      <c r="B44" s="407" t="s">
        <v>24</v>
      </c>
      <c r="C44" s="408"/>
      <c r="D44" s="129"/>
      <c r="E44" s="129"/>
      <c r="F44" s="129"/>
      <c r="G44" s="129"/>
      <c r="H44" s="409" t="s">
        <v>23</v>
      </c>
      <c r="I44" s="410"/>
    </row>
    <row r="45" spans="2:9" s="146" customFormat="1" ht="24.6" customHeight="1">
      <c r="B45" s="427" t="s">
        <v>10</v>
      </c>
      <c r="C45" s="428"/>
      <c r="D45" s="7">
        <v>53913</v>
      </c>
      <c r="E45" s="7">
        <v>30470</v>
      </c>
      <c r="F45" s="7">
        <v>0</v>
      </c>
      <c r="G45" s="7">
        <f>SUM(D45:F45)</f>
        <v>84383</v>
      </c>
      <c r="H45" s="427" t="s">
        <v>9</v>
      </c>
      <c r="I45" s="428" t="s">
        <v>9</v>
      </c>
    </row>
    <row r="46" spans="2:9" s="146" customFormat="1" ht="24.6" customHeight="1">
      <c r="B46" s="427" t="s">
        <v>3</v>
      </c>
      <c r="C46" s="428"/>
      <c r="D46" s="7">
        <v>53913</v>
      </c>
      <c r="E46" s="7">
        <v>30470</v>
      </c>
      <c r="F46" s="7">
        <v>0</v>
      </c>
      <c r="G46" s="7">
        <f>SUM(D46:F46)</f>
        <v>84383</v>
      </c>
      <c r="H46" s="427" t="s">
        <v>4</v>
      </c>
      <c r="I46" s="428" t="s">
        <v>4</v>
      </c>
    </row>
    <row r="47" spans="2:9" s="146" customFormat="1" ht="24.6" customHeight="1">
      <c r="B47" s="427" t="s">
        <v>2</v>
      </c>
      <c r="C47" s="428"/>
      <c r="D47" s="7">
        <v>334428</v>
      </c>
      <c r="E47" s="7">
        <v>235278</v>
      </c>
      <c r="F47" s="7">
        <v>0</v>
      </c>
      <c r="G47" s="7">
        <f>SUM(D47:F47)</f>
        <v>569706</v>
      </c>
      <c r="H47" s="427" t="s">
        <v>5</v>
      </c>
      <c r="I47" s="428" t="s">
        <v>5</v>
      </c>
    </row>
    <row r="48" spans="2:9" s="146" customFormat="1" ht="24.6" customHeight="1">
      <c r="B48" s="411" t="s">
        <v>26</v>
      </c>
      <c r="C48" s="412"/>
      <c r="D48" s="128"/>
      <c r="E48" s="128"/>
      <c r="F48" s="128"/>
      <c r="G48" s="128"/>
      <c r="H48" s="413" t="s">
        <v>25</v>
      </c>
      <c r="I48" s="414"/>
    </row>
    <row r="49" spans="2:9" s="146" customFormat="1" ht="24.6" customHeight="1">
      <c r="B49" s="425" t="s">
        <v>10</v>
      </c>
      <c r="C49" s="426"/>
      <c r="D49" s="6">
        <v>40057</v>
      </c>
      <c r="E49" s="6">
        <v>474</v>
      </c>
      <c r="F49" s="6">
        <v>0</v>
      </c>
      <c r="G49" s="6">
        <f>SUM(D49:F49)</f>
        <v>40531</v>
      </c>
      <c r="H49" s="425" t="s">
        <v>9</v>
      </c>
      <c r="I49" s="426" t="s">
        <v>9</v>
      </c>
    </row>
    <row r="50" spans="2:9" s="146" customFormat="1" ht="24.6" customHeight="1">
      <c r="B50" s="425" t="s">
        <v>3</v>
      </c>
      <c r="C50" s="426"/>
      <c r="D50" s="6">
        <v>40057</v>
      </c>
      <c r="E50" s="6">
        <v>474</v>
      </c>
      <c r="F50" s="6">
        <v>0</v>
      </c>
      <c r="G50" s="6">
        <f>SUM(D50:F50)</f>
        <v>40531</v>
      </c>
      <c r="H50" s="425" t="s">
        <v>4</v>
      </c>
      <c r="I50" s="426" t="s">
        <v>4</v>
      </c>
    </row>
    <row r="51" spans="2:9" s="146" customFormat="1" ht="24.6" customHeight="1">
      <c r="B51" s="425" t="s">
        <v>2</v>
      </c>
      <c r="C51" s="426"/>
      <c r="D51" s="6">
        <v>301050</v>
      </c>
      <c r="E51" s="6">
        <v>3949</v>
      </c>
      <c r="F51" s="6">
        <v>0</v>
      </c>
      <c r="G51" s="6">
        <f>SUM(D51:F51)</f>
        <v>304999</v>
      </c>
      <c r="H51" s="425" t="s">
        <v>5</v>
      </c>
      <c r="I51" s="426" t="s">
        <v>5</v>
      </c>
    </row>
    <row r="52" spans="2:9" s="146" customFormat="1" ht="24.6" customHeight="1">
      <c r="B52" s="407" t="s">
        <v>28</v>
      </c>
      <c r="C52" s="408"/>
      <c r="D52" s="129"/>
      <c r="E52" s="129"/>
      <c r="F52" s="129"/>
      <c r="G52" s="129"/>
      <c r="H52" s="409" t="s">
        <v>27</v>
      </c>
      <c r="I52" s="410"/>
    </row>
    <row r="53" spans="2:9" s="146" customFormat="1" ht="24.6" customHeight="1">
      <c r="B53" s="427" t="s">
        <v>10</v>
      </c>
      <c r="C53" s="428"/>
      <c r="D53" s="7">
        <v>135784</v>
      </c>
      <c r="E53" s="7">
        <v>41989</v>
      </c>
      <c r="F53" s="7">
        <v>4648</v>
      </c>
      <c r="G53" s="7">
        <f>SUM(D53:F53)</f>
        <v>182421</v>
      </c>
      <c r="H53" s="427" t="s">
        <v>9</v>
      </c>
      <c r="I53" s="428" t="s">
        <v>9</v>
      </c>
    </row>
    <row r="54" spans="2:9" s="146" customFormat="1" ht="24.6" customHeight="1">
      <c r="B54" s="427" t="s">
        <v>3</v>
      </c>
      <c r="C54" s="428"/>
      <c r="D54" s="7">
        <v>135784</v>
      </c>
      <c r="E54" s="7">
        <v>41989</v>
      </c>
      <c r="F54" s="7">
        <v>4648</v>
      </c>
      <c r="G54" s="7">
        <f>SUM(D54:F54)</f>
        <v>182421</v>
      </c>
      <c r="H54" s="427" t="s">
        <v>4</v>
      </c>
      <c r="I54" s="428" t="s">
        <v>4</v>
      </c>
    </row>
    <row r="55" spans="2:9" s="146" customFormat="1" ht="24.6" customHeight="1">
      <c r="B55" s="427" t="s">
        <v>2</v>
      </c>
      <c r="C55" s="428"/>
      <c r="D55" s="7">
        <v>802900</v>
      </c>
      <c r="E55" s="7">
        <v>404897</v>
      </c>
      <c r="F55" s="7">
        <v>41757</v>
      </c>
      <c r="G55" s="7">
        <f>SUM(D55:F55)</f>
        <v>1249554</v>
      </c>
      <c r="H55" s="427" t="s">
        <v>5</v>
      </c>
      <c r="I55" s="428" t="s">
        <v>5</v>
      </c>
    </row>
    <row r="56" spans="2:9" s="146" customFormat="1" ht="24.6" customHeight="1">
      <c r="B56" s="411" t="s">
        <v>30</v>
      </c>
      <c r="C56" s="412"/>
      <c r="D56" s="128"/>
      <c r="E56" s="128"/>
      <c r="F56" s="128"/>
      <c r="G56" s="128"/>
      <c r="H56" s="413" t="s">
        <v>29</v>
      </c>
      <c r="I56" s="414"/>
    </row>
    <row r="57" spans="2:9" s="146" customFormat="1" ht="24.6" customHeight="1">
      <c r="B57" s="425" t="s">
        <v>10</v>
      </c>
      <c r="C57" s="426"/>
      <c r="D57" s="6">
        <v>33588</v>
      </c>
      <c r="E57" s="6">
        <v>37956</v>
      </c>
      <c r="F57" s="6">
        <v>1022</v>
      </c>
      <c r="G57" s="6">
        <f>SUM(D57:F57)</f>
        <v>72566</v>
      </c>
      <c r="H57" s="425" t="s">
        <v>9</v>
      </c>
      <c r="I57" s="426" t="s">
        <v>9</v>
      </c>
    </row>
    <row r="58" spans="2:9" s="146" customFormat="1" ht="24.6" customHeight="1">
      <c r="B58" s="425" t="s">
        <v>3</v>
      </c>
      <c r="C58" s="426"/>
      <c r="D58" s="6">
        <v>33588</v>
      </c>
      <c r="E58" s="6">
        <v>37956</v>
      </c>
      <c r="F58" s="6">
        <v>1022</v>
      </c>
      <c r="G58" s="6">
        <f>SUM(D58:F58)</f>
        <v>72566</v>
      </c>
      <c r="H58" s="425" t="s">
        <v>4</v>
      </c>
      <c r="I58" s="426" t="s">
        <v>4</v>
      </c>
    </row>
    <row r="59" spans="2:9" s="146" customFormat="1" ht="24.6" customHeight="1">
      <c r="B59" s="425" t="s">
        <v>2</v>
      </c>
      <c r="C59" s="426"/>
      <c r="D59" s="6">
        <v>207044</v>
      </c>
      <c r="E59" s="6">
        <v>243420</v>
      </c>
      <c r="F59" s="6">
        <v>7747</v>
      </c>
      <c r="G59" s="6">
        <f>SUM(D59:F59)</f>
        <v>458211</v>
      </c>
      <c r="H59" s="425" t="s">
        <v>5</v>
      </c>
      <c r="I59" s="426" t="s">
        <v>5</v>
      </c>
    </row>
    <row r="60" spans="2:9" s="146" customFormat="1" ht="24.6" customHeight="1">
      <c r="B60" s="407" t="s">
        <v>31</v>
      </c>
      <c r="C60" s="408"/>
      <c r="D60" s="129"/>
      <c r="E60" s="129"/>
      <c r="F60" s="129"/>
      <c r="G60" s="129"/>
      <c r="H60" s="409" t="s">
        <v>6</v>
      </c>
      <c r="I60" s="410"/>
    </row>
    <row r="61" spans="2:9" s="146" customFormat="1" ht="24.6" customHeight="1">
      <c r="B61" s="427" t="s">
        <v>10</v>
      </c>
      <c r="C61" s="428"/>
      <c r="D61" s="7">
        <v>54563</v>
      </c>
      <c r="E61" s="7">
        <v>17958</v>
      </c>
      <c r="F61" s="7">
        <v>171</v>
      </c>
      <c r="G61" s="7">
        <f>SUM(D61:F61)</f>
        <v>72692</v>
      </c>
      <c r="H61" s="427" t="s">
        <v>9</v>
      </c>
      <c r="I61" s="428" t="s">
        <v>9</v>
      </c>
    </row>
    <row r="62" spans="2:9" s="146" customFormat="1" ht="24.6" customHeight="1">
      <c r="B62" s="427" t="s">
        <v>3</v>
      </c>
      <c r="C62" s="428"/>
      <c r="D62" s="7">
        <v>54563</v>
      </c>
      <c r="E62" s="7">
        <v>17958</v>
      </c>
      <c r="F62" s="7">
        <v>171</v>
      </c>
      <c r="G62" s="7">
        <f>SUM(D62:F62)</f>
        <v>72692</v>
      </c>
      <c r="H62" s="427" t="s">
        <v>4</v>
      </c>
      <c r="I62" s="428" t="s">
        <v>4</v>
      </c>
    </row>
    <row r="63" spans="2:9" s="146" customFormat="1" ht="24.6" customHeight="1">
      <c r="B63" s="427" t="s">
        <v>2</v>
      </c>
      <c r="C63" s="428"/>
      <c r="D63" s="7">
        <v>282453</v>
      </c>
      <c r="E63" s="7">
        <v>115834</v>
      </c>
      <c r="F63" s="7">
        <v>1703</v>
      </c>
      <c r="G63" s="7">
        <f>SUM(D63:F63)</f>
        <v>399990</v>
      </c>
      <c r="H63" s="427" t="s">
        <v>5</v>
      </c>
      <c r="I63" s="428" t="s">
        <v>5</v>
      </c>
    </row>
    <row r="64" spans="2:9" s="146" customFormat="1" ht="24.6" customHeight="1">
      <c r="B64" s="411" t="s">
        <v>33</v>
      </c>
      <c r="C64" s="412"/>
      <c r="D64" s="128"/>
      <c r="E64" s="128"/>
      <c r="F64" s="128"/>
      <c r="G64" s="128"/>
      <c r="H64" s="413" t="s">
        <v>32</v>
      </c>
      <c r="I64" s="414"/>
    </row>
    <row r="65" spans="2:9" s="146" customFormat="1" ht="24.6" customHeight="1">
      <c r="B65" s="425" t="s">
        <v>10</v>
      </c>
      <c r="C65" s="426"/>
      <c r="D65" s="6">
        <v>57803</v>
      </c>
      <c r="E65" s="6">
        <v>3316</v>
      </c>
      <c r="F65" s="6">
        <v>14</v>
      </c>
      <c r="G65" s="6">
        <f>SUM(D65:F65)</f>
        <v>61133</v>
      </c>
      <c r="H65" s="425" t="s">
        <v>9</v>
      </c>
      <c r="I65" s="426" t="s">
        <v>9</v>
      </c>
    </row>
    <row r="66" spans="2:9" s="146" customFormat="1" ht="24.6" customHeight="1">
      <c r="B66" s="425" t="s">
        <v>3</v>
      </c>
      <c r="C66" s="426"/>
      <c r="D66" s="6">
        <v>57803</v>
      </c>
      <c r="E66" s="6">
        <v>3316</v>
      </c>
      <c r="F66" s="6">
        <v>14</v>
      </c>
      <c r="G66" s="6">
        <f>SUM(D66:F66)</f>
        <v>61133</v>
      </c>
      <c r="H66" s="425" t="s">
        <v>4</v>
      </c>
      <c r="I66" s="426" t="s">
        <v>4</v>
      </c>
    </row>
    <row r="67" spans="2:9" s="146" customFormat="1" ht="24.6" customHeight="1">
      <c r="B67" s="425" t="s">
        <v>2</v>
      </c>
      <c r="C67" s="426"/>
      <c r="D67" s="6">
        <v>377204</v>
      </c>
      <c r="E67" s="6">
        <v>20553</v>
      </c>
      <c r="F67" s="6">
        <v>134</v>
      </c>
      <c r="G67" s="6">
        <f>SUM(D67:F67)</f>
        <v>397891</v>
      </c>
      <c r="H67" s="425" t="s">
        <v>5</v>
      </c>
      <c r="I67" s="426" t="s">
        <v>5</v>
      </c>
    </row>
    <row r="68" spans="2:9" s="146" customFormat="1" ht="24.6" customHeight="1">
      <c r="B68" s="391" t="s">
        <v>35</v>
      </c>
      <c r="C68" s="392"/>
      <c r="D68" s="130"/>
      <c r="E68" s="130"/>
      <c r="F68" s="130"/>
      <c r="G68" s="130"/>
      <c r="H68" s="393" t="s">
        <v>34</v>
      </c>
      <c r="I68" s="394"/>
    </row>
    <row r="69" spans="2:9" s="146" customFormat="1" ht="20.25">
      <c r="B69" s="423" t="s">
        <v>10</v>
      </c>
      <c r="C69" s="424"/>
      <c r="D69" s="8">
        <f>SUM(D65+D61+D57+D53+D49+D45+D33+D29+D25+D21+D17+D13+D9)</f>
        <v>2854011</v>
      </c>
      <c r="E69" s="8">
        <f>SUM(E65+E61+E57+E53+E49+E45+E33+E29+E25+E21+E17+E13+E9)</f>
        <v>815843</v>
      </c>
      <c r="F69" s="8">
        <f>SUM(F65+F61+F57+F53+F49+F45+F33+F29+F25+F21+F17+F13+F9)</f>
        <v>12073</v>
      </c>
      <c r="G69" s="8">
        <f>SUM(D69:F69)</f>
        <v>3681927</v>
      </c>
      <c r="H69" s="423" t="s">
        <v>9</v>
      </c>
      <c r="I69" s="424" t="s">
        <v>9</v>
      </c>
    </row>
    <row r="70" spans="2:9" s="146" customFormat="1" ht="20.25">
      <c r="B70" s="423" t="s">
        <v>3</v>
      </c>
      <c r="C70" s="424"/>
      <c r="D70" s="8">
        <f t="shared" ref="D70:F71" si="0">SUM(D66+D62+D58+D54+D50+D46+D34+D30+D26+D22+D18+D14+D10)</f>
        <v>2854011</v>
      </c>
      <c r="E70" s="8">
        <f t="shared" si="0"/>
        <v>815843</v>
      </c>
      <c r="F70" s="8">
        <f t="shared" si="0"/>
        <v>12073</v>
      </c>
      <c r="G70" s="8">
        <f>SUM(D70:F70)</f>
        <v>3681927</v>
      </c>
      <c r="H70" s="423" t="s">
        <v>4</v>
      </c>
      <c r="I70" s="424" t="s">
        <v>4</v>
      </c>
    </row>
    <row r="71" spans="2:9" s="146" customFormat="1" ht="20.25">
      <c r="B71" s="423" t="s">
        <v>2</v>
      </c>
      <c r="C71" s="424"/>
      <c r="D71" s="8">
        <f t="shared" si="0"/>
        <v>16595162</v>
      </c>
      <c r="E71" s="8">
        <f t="shared" si="0"/>
        <v>4906572</v>
      </c>
      <c r="F71" s="8">
        <f t="shared" si="0"/>
        <v>90714</v>
      </c>
      <c r="G71" s="8">
        <f>SUM(D71:F71)</f>
        <v>21592448</v>
      </c>
      <c r="H71" s="423" t="s">
        <v>5</v>
      </c>
      <c r="I71" s="424" t="s">
        <v>5</v>
      </c>
    </row>
    <row r="72" spans="2:9" ht="18">
      <c r="B72" s="255" t="s">
        <v>332</v>
      </c>
      <c r="C72" s="255"/>
      <c r="D72" s="255"/>
      <c r="E72" s="55"/>
      <c r="F72" s="55"/>
      <c r="G72" s="267" t="s">
        <v>333</v>
      </c>
      <c r="H72" s="267"/>
      <c r="I72" s="267"/>
    </row>
    <row r="76" spans="2:9" ht="15">
      <c r="D76" s="79"/>
      <c r="E76" s="79"/>
      <c r="F76" s="79"/>
      <c r="G76" s="79"/>
    </row>
  </sheetData>
  <mergeCells count="124">
    <mergeCell ref="B3:I3"/>
    <mergeCell ref="B4:I4"/>
    <mergeCell ref="B5:C7"/>
    <mergeCell ref="D5:G5"/>
    <mergeCell ref="H5:I7"/>
    <mergeCell ref="B8:C8"/>
    <mergeCell ref="H8:I8"/>
    <mergeCell ref="B9:C9"/>
    <mergeCell ref="H9:I9"/>
    <mergeCell ref="B10:C10"/>
    <mergeCell ref="H10:I10"/>
    <mergeCell ref="B11:C11"/>
    <mergeCell ref="H11:I11"/>
    <mergeCell ref="B12:C12"/>
    <mergeCell ref="H12:I12"/>
    <mergeCell ref="B13:C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32:C32"/>
    <mergeCell ref="H32:I32"/>
    <mergeCell ref="B33:C33"/>
    <mergeCell ref="H33:I33"/>
    <mergeCell ref="B34:C34"/>
    <mergeCell ref="H34:I34"/>
    <mergeCell ref="B35:C35"/>
    <mergeCell ref="H35:I35"/>
    <mergeCell ref="B38:I38"/>
    <mergeCell ref="B39:I39"/>
    <mergeCell ref="B41:C43"/>
    <mergeCell ref="D41:G41"/>
    <mergeCell ref="H41:I43"/>
    <mergeCell ref="B44:C44"/>
    <mergeCell ref="H44:I44"/>
    <mergeCell ref="B45:C45"/>
    <mergeCell ref="H45:I45"/>
    <mergeCell ref="B46:C46"/>
    <mergeCell ref="H46:I46"/>
    <mergeCell ref="B47:C47"/>
    <mergeCell ref="H47:I47"/>
    <mergeCell ref="B48:C48"/>
    <mergeCell ref="H48:I48"/>
    <mergeCell ref="B49:C49"/>
    <mergeCell ref="H49:I49"/>
    <mergeCell ref="B50:C50"/>
    <mergeCell ref="H50:I50"/>
    <mergeCell ref="B51:C51"/>
    <mergeCell ref="H51:I51"/>
    <mergeCell ref="B52:C52"/>
    <mergeCell ref="H52:I52"/>
    <mergeCell ref="B53:C53"/>
    <mergeCell ref="H53:I53"/>
    <mergeCell ref="B54:C54"/>
    <mergeCell ref="H54:I54"/>
    <mergeCell ref="B55:C55"/>
    <mergeCell ref="H55:I55"/>
    <mergeCell ref="B56:C56"/>
    <mergeCell ref="H56:I56"/>
    <mergeCell ref="B57:C57"/>
    <mergeCell ref="H57:I57"/>
    <mergeCell ref="B58:C58"/>
    <mergeCell ref="H58:I58"/>
    <mergeCell ref="B59:C59"/>
    <mergeCell ref="H59:I59"/>
    <mergeCell ref="B60:C60"/>
    <mergeCell ref="H60:I60"/>
    <mergeCell ref="B61:C61"/>
    <mergeCell ref="H61:I61"/>
    <mergeCell ref="B62:C62"/>
    <mergeCell ref="H62:I62"/>
    <mergeCell ref="B63:C63"/>
    <mergeCell ref="H63:I63"/>
    <mergeCell ref="B64:C64"/>
    <mergeCell ref="H64:I64"/>
    <mergeCell ref="B65:C65"/>
    <mergeCell ref="H65:I65"/>
    <mergeCell ref="B66:C66"/>
    <mergeCell ref="H66:I66"/>
    <mergeCell ref="B67:C67"/>
    <mergeCell ref="H67:I67"/>
    <mergeCell ref="B68:C68"/>
    <mergeCell ref="H68:I68"/>
    <mergeCell ref="B72:D72"/>
    <mergeCell ref="G72:I72"/>
    <mergeCell ref="B69:C69"/>
    <mergeCell ref="H69:I69"/>
    <mergeCell ref="B70:C70"/>
    <mergeCell ref="H70:I70"/>
    <mergeCell ref="B71:C71"/>
    <mergeCell ref="H71:I71"/>
  </mergeCells>
  <pageMargins left="0.7" right="0.7" top="0.75" bottom="0.75" header="0.3" footer="0.3"/>
  <pageSetup paperSize="9" scale="29" orientation="landscape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54">
    <pageSetUpPr fitToPage="1"/>
  </sheetPr>
  <dimension ref="B2:L76"/>
  <sheetViews>
    <sheetView showGridLines="0" rightToLeft="1" view="pageBreakPreview" topLeftCell="A57" zoomScale="70" zoomScaleNormal="100" zoomScaleSheetLayoutView="70" workbookViewId="0">
      <selection activeCell="K37" sqref="B37:K72"/>
    </sheetView>
  </sheetViews>
  <sheetFormatPr defaultRowHeight="12.75"/>
  <cols>
    <col min="2" max="3" width="13.28515625" customWidth="1"/>
    <col min="4" max="9" width="25.7109375" customWidth="1"/>
    <col min="10" max="10" width="13.28515625" customWidth="1"/>
    <col min="11" max="11" width="19.85546875" customWidth="1"/>
    <col min="12" max="12" width="25.7109375" customWidth="1"/>
    <col min="20" max="20" width="10.5703125" customWidth="1"/>
  </cols>
  <sheetData>
    <row r="2" spans="2:11" ht="19.5">
      <c r="B2" s="55" t="s">
        <v>375</v>
      </c>
      <c r="K2" s="14" t="s">
        <v>104</v>
      </c>
    </row>
    <row r="3" spans="2:11" ht="25.5">
      <c r="B3" s="241" t="s">
        <v>299</v>
      </c>
      <c r="C3" s="241"/>
      <c r="D3" s="241"/>
      <c r="E3" s="241"/>
      <c r="F3" s="241"/>
      <c r="G3" s="241"/>
      <c r="H3" s="241"/>
      <c r="I3" s="241"/>
      <c r="J3" s="241"/>
      <c r="K3" s="241"/>
    </row>
    <row r="4" spans="2:11" ht="25.5">
      <c r="B4" s="472" t="s">
        <v>300</v>
      </c>
      <c r="C4" s="472"/>
      <c r="D4" s="472"/>
      <c r="E4" s="472"/>
      <c r="F4" s="472"/>
      <c r="G4" s="472"/>
      <c r="H4" s="472"/>
      <c r="I4" s="472"/>
      <c r="J4" s="472"/>
      <c r="K4" s="472"/>
    </row>
    <row r="5" spans="2:11" ht="20.25">
      <c r="B5" s="366" t="s">
        <v>118</v>
      </c>
      <c r="C5" s="367"/>
      <c r="D5" s="245" t="s">
        <v>134</v>
      </c>
      <c r="E5" s="246"/>
      <c r="F5" s="246"/>
      <c r="G5" s="246"/>
      <c r="H5" s="246"/>
      <c r="I5" s="247"/>
      <c r="J5" s="366" t="s">
        <v>0</v>
      </c>
      <c r="K5" s="367"/>
    </row>
    <row r="6" spans="2:11" ht="20.25">
      <c r="B6" s="368"/>
      <c r="C6" s="369"/>
      <c r="D6" s="112" t="s">
        <v>44</v>
      </c>
      <c r="E6" s="139" t="s">
        <v>107</v>
      </c>
      <c r="F6" s="139" t="s">
        <v>47</v>
      </c>
      <c r="G6" s="139" t="s">
        <v>46</v>
      </c>
      <c r="H6" s="139" t="s">
        <v>115</v>
      </c>
      <c r="I6" s="139" t="s">
        <v>35</v>
      </c>
      <c r="J6" s="368"/>
      <c r="K6" s="369"/>
    </row>
    <row r="7" spans="2:11" ht="20.25">
      <c r="B7" s="368"/>
      <c r="C7" s="369"/>
      <c r="D7" s="113" t="s">
        <v>45</v>
      </c>
      <c r="E7" s="113" t="s">
        <v>109</v>
      </c>
      <c r="F7" s="113" t="s">
        <v>139</v>
      </c>
      <c r="G7" s="113" t="s">
        <v>48</v>
      </c>
      <c r="H7" s="113" t="s">
        <v>110</v>
      </c>
      <c r="I7" s="113" t="s">
        <v>34</v>
      </c>
      <c r="J7" s="368"/>
      <c r="K7" s="369"/>
    </row>
    <row r="8" spans="2:11" ht="24.95" customHeight="1">
      <c r="B8" s="354" t="s">
        <v>8</v>
      </c>
      <c r="C8" s="355"/>
      <c r="D8" s="172"/>
      <c r="E8" s="172"/>
      <c r="F8" s="172"/>
      <c r="G8" s="172"/>
      <c r="H8" s="172"/>
      <c r="I8" s="172"/>
      <c r="J8" s="357" t="s">
        <v>7</v>
      </c>
      <c r="K8" s="476"/>
    </row>
    <row r="9" spans="2:11" ht="24.95" customHeight="1">
      <c r="B9" s="475" t="s">
        <v>10</v>
      </c>
      <c r="C9" s="445"/>
      <c r="D9" s="11">
        <v>183805</v>
      </c>
      <c r="E9" s="11">
        <v>159763</v>
      </c>
      <c r="F9" s="11">
        <v>139541</v>
      </c>
      <c r="G9" s="11">
        <v>3080</v>
      </c>
      <c r="H9" s="11">
        <v>379201</v>
      </c>
      <c r="I9" s="11">
        <f>SUM(D9:H9)</f>
        <v>865390</v>
      </c>
      <c r="J9" s="475" t="s">
        <v>9</v>
      </c>
      <c r="K9" s="445" t="s">
        <v>9</v>
      </c>
    </row>
    <row r="10" spans="2:11" ht="24.95" customHeight="1">
      <c r="B10" s="444" t="s">
        <v>3</v>
      </c>
      <c r="C10" s="445"/>
      <c r="D10" s="210">
        <v>183805</v>
      </c>
      <c r="E10" s="11">
        <v>159763</v>
      </c>
      <c r="F10" s="11">
        <v>139541</v>
      </c>
      <c r="G10" s="11">
        <v>3080</v>
      </c>
      <c r="H10" s="11">
        <v>379201</v>
      </c>
      <c r="I10" s="11">
        <f>SUM(D10:H10)</f>
        <v>865390</v>
      </c>
      <c r="J10" s="444" t="s">
        <v>4</v>
      </c>
      <c r="K10" s="445" t="s">
        <v>4</v>
      </c>
    </row>
    <row r="11" spans="2:11" ht="24.95" customHeight="1">
      <c r="B11" s="444" t="s">
        <v>2</v>
      </c>
      <c r="C11" s="445"/>
      <c r="D11" s="11">
        <v>1105765</v>
      </c>
      <c r="E11" s="11">
        <v>1034945</v>
      </c>
      <c r="F11" s="11">
        <v>707899</v>
      </c>
      <c r="G11" s="11">
        <v>10885</v>
      </c>
      <c r="H11" s="11">
        <v>2094808</v>
      </c>
      <c r="I11" s="11">
        <f>SUM(D11:H11)</f>
        <v>4954302</v>
      </c>
      <c r="J11" s="444" t="s">
        <v>5</v>
      </c>
      <c r="K11" s="445" t="s">
        <v>5</v>
      </c>
    </row>
    <row r="12" spans="2:11" ht="24.95" customHeight="1">
      <c r="B12" s="362" t="s">
        <v>12</v>
      </c>
      <c r="C12" s="363"/>
      <c r="D12" s="168"/>
      <c r="E12" s="168"/>
      <c r="F12" s="168"/>
      <c r="G12" s="168"/>
      <c r="H12" s="168"/>
      <c r="I12" s="168"/>
      <c r="J12" s="364" t="s">
        <v>11</v>
      </c>
      <c r="K12" s="365"/>
    </row>
    <row r="13" spans="2:11" ht="24.95" customHeight="1">
      <c r="B13" s="440" t="s">
        <v>10</v>
      </c>
      <c r="C13" s="441"/>
      <c r="D13" s="211">
        <v>169702</v>
      </c>
      <c r="E13" s="10">
        <v>55375</v>
      </c>
      <c r="F13" s="10">
        <v>74760</v>
      </c>
      <c r="G13" s="10">
        <v>4158</v>
      </c>
      <c r="H13" s="10">
        <v>605233</v>
      </c>
      <c r="I13" s="10">
        <f>SUM(D13:H13)</f>
        <v>909228</v>
      </c>
      <c r="J13" s="440" t="s">
        <v>9</v>
      </c>
      <c r="K13" s="441" t="s">
        <v>9</v>
      </c>
    </row>
    <row r="14" spans="2:11" ht="24.95" customHeight="1">
      <c r="B14" s="440" t="s">
        <v>3</v>
      </c>
      <c r="C14" s="441"/>
      <c r="D14" s="211">
        <v>169702</v>
      </c>
      <c r="E14" s="10">
        <v>55375</v>
      </c>
      <c r="F14" s="10">
        <v>74760</v>
      </c>
      <c r="G14" s="10">
        <v>4158</v>
      </c>
      <c r="H14" s="10">
        <v>605233</v>
      </c>
      <c r="I14" s="10">
        <f>SUM(D14:H14)</f>
        <v>909228</v>
      </c>
      <c r="J14" s="440" t="s">
        <v>4</v>
      </c>
      <c r="K14" s="441" t="s">
        <v>4</v>
      </c>
    </row>
    <row r="15" spans="2:11" ht="24.95" customHeight="1">
      <c r="B15" s="440" t="s">
        <v>2</v>
      </c>
      <c r="C15" s="441"/>
      <c r="D15" s="211">
        <v>830827</v>
      </c>
      <c r="E15" s="10">
        <v>329970</v>
      </c>
      <c r="F15" s="10">
        <v>432240</v>
      </c>
      <c r="G15" s="10">
        <v>23015</v>
      </c>
      <c r="H15" s="10">
        <v>3113054</v>
      </c>
      <c r="I15" s="10">
        <f>SUM(D15:H15)</f>
        <v>4729106</v>
      </c>
      <c r="J15" s="440" t="s">
        <v>5</v>
      </c>
      <c r="K15" s="441" t="s">
        <v>5</v>
      </c>
    </row>
    <row r="16" spans="2:11" ht="24.95" customHeight="1">
      <c r="B16" s="354" t="s">
        <v>14</v>
      </c>
      <c r="C16" s="355"/>
      <c r="D16" s="172"/>
      <c r="E16" s="172"/>
      <c r="F16" s="172"/>
      <c r="G16" s="172"/>
      <c r="H16" s="172"/>
      <c r="I16" s="172"/>
      <c r="J16" s="356" t="s">
        <v>13</v>
      </c>
      <c r="K16" s="357"/>
    </row>
    <row r="17" spans="2:11" ht="24.95" customHeight="1">
      <c r="B17" s="475" t="s">
        <v>10</v>
      </c>
      <c r="C17" s="445"/>
      <c r="D17" s="11">
        <v>78431</v>
      </c>
      <c r="E17" s="11">
        <v>31400</v>
      </c>
      <c r="F17" s="11">
        <v>43913</v>
      </c>
      <c r="G17" s="11">
        <v>0</v>
      </c>
      <c r="H17" s="11">
        <v>99303</v>
      </c>
      <c r="I17" s="11">
        <f>SUM(D17:H17)</f>
        <v>253047</v>
      </c>
      <c r="J17" s="475" t="s">
        <v>9</v>
      </c>
      <c r="K17" s="445" t="s">
        <v>9</v>
      </c>
    </row>
    <row r="18" spans="2:11" ht="24.95" customHeight="1">
      <c r="B18" s="444" t="s">
        <v>3</v>
      </c>
      <c r="C18" s="445"/>
      <c r="D18" s="210">
        <v>78431</v>
      </c>
      <c r="E18" s="11">
        <v>31400</v>
      </c>
      <c r="F18" s="11">
        <v>43913</v>
      </c>
      <c r="G18" s="11">
        <v>0</v>
      </c>
      <c r="H18" s="11">
        <v>99303</v>
      </c>
      <c r="I18" s="11">
        <f>SUM(D18:H18)</f>
        <v>253047</v>
      </c>
      <c r="J18" s="444" t="s">
        <v>4</v>
      </c>
      <c r="K18" s="445" t="s">
        <v>4</v>
      </c>
    </row>
    <row r="19" spans="2:11" ht="24.95" customHeight="1">
      <c r="B19" s="444" t="s">
        <v>2</v>
      </c>
      <c r="C19" s="445"/>
      <c r="D19" s="210">
        <v>401251</v>
      </c>
      <c r="E19" s="11">
        <v>213198</v>
      </c>
      <c r="F19" s="11">
        <v>292845</v>
      </c>
      <c r="G19" s="11">
        <v>0</v>
      </c>
      <c r="H19" s="11">
        <v>535876</v>
      </c>
      <c r="I19" s="11">
        <f>SUM(D19:H19)</f>
        <v>1443170</v>
      </c>
      <c r="J19" s="444" t="s">
        <v>5</v>
      </c>
      <c r="K19" s="445" t="s">
        <v>5</v>
      </c>
    </row>
    <row r="20" spans="2:11" ht="24.95" customHeight="1">
      <c r="B20" s="362" t="s">
        <v>16</v>
      </c>
      <c r="C20" s="363"/>
      <c r="D20" s="168"/>
      <c r="E20" s="168"/>
      <c r="F20" s="168"/>
      <c r="G20" s="168"/>
      <c r="H20" s="168"/>
      <c r="I20" s="168"/>
      <c r="J20" s="364" t="s">
        <v>15</v>
      </c>
      <c r="K20" s="365"/>
    </row>
    <row r="21" spans="2:11" ht="24.95" customHeight="1">
      <c r="B21" s="440" t="s">
        <v>10</v>
      </c>
      <c r="C21" s="441"/>
      <c r="D21" s="211">
        <v>21119</v>
      </c>
      <c r="E21" s="10">
        <v>64003</v>
      </c>
      <c r="F21" s="10">
        <v>46385</v>
      </c>
      <c r="G21" s="10">
        <v>507</v>
      </c>
      <c r="H21" s="10">
        <v>38934</v>
      </c>
      <c r="I21" s="10">
        <f>SUM(D21:H21)</f>
        <v>170948</v>
      </c>
      <c r="J21" s="440" t="s">
        <v>9</v>
      </c>
      <c r="K21" s="441" t="s">
        <v>9</v>
      </c>
    </row>
    <row r="22" spans="2:11" ht="24.95" customHeight="1">
      <c r="B22" s="440" t="s">
        <v>3</v>
      </c>
      <c r="C22" s="441"/>
      <c r="D22" s="211">
        <v>21119</v>
      </c>
      <c r="E22" s="10">
        <v>64003</v>
      </c>
      <c r="F22" s="10">
        <v>46385</v>
      </c>
      <c r="G22" s="10">
        <v>507</v>
      </c>
      <c r="H22" s="10">
        <v>38934</v>
      </c>
      <c r="I22" s="10">
        <f>SUM(D22:H22)</f>
        <v>170948</v>
      </c>
      <c r="J22" s="440" t="s">
        <v>4</v>
      </c>
      <c r="K22" s="441" t="s">
        <v>4</v>
      </c>
    </row>
    <row r="23" spans="2:11" ht="24.95" customHeight="1">
      <c r="B23" s="440" t="s">
        <v>2</v>
      </c>
      <c r="C23" s="441"/>
      <c r="D23" s="211">
        <v>136795</v>
      </c>
      <c r="E23" s="10">
        <v>433449</v>
      </c>
      <c r="F23" s="10">
        <v>306676</v>
      </c>
      <c r="G23" s="10">
        <v>2079</v>
      </c>
      <c r="H23" s="10">
        <v>209995</v>
      </c>
      <c r="I23" s="10">
        <f>SUM(D23:H23)</f>
        <v>1088994</v>
      </c>
      <c r="J23" s="440" t="s">
        <v>5</v>
      </c>
      <c r="K23" s="441" t="s">
        <v>5</v>
      </c>
    </row>
    <row r="24" spans="2:11" ht="24.95" customHeight="1">
      <c r="B24" s="354" t="s">
        <v>18</v>
      </c>
      <c r="C24" s="355"/>
      <c r="D24" s="172"/>
      <c r="E24" s="172"/>
      <c r="F24" s="172"/>
      <c r="G24" s="172"/>
      <c r="H24" s="172"/>
      <c r="I24" s="172"/>
      <c r="J24" s="356" t="s">
        <v>17</v>
      </c>
      <c r="K24" s="357"/>
    </row>
    <row r="25" spans="2:11" ht="24.95" customHeight="1">
      <c r="B25" s="475" t="s">
        <v>10</v>
      </c>
      <c r="C25" s="445"/>
      <c r="D25" s="11">
        <v>68516</v>
      </c>
      <c r="E25" s="11">
        <v>36590</v>
      </c>
      <c r="F25" s="11">
        <v>160928</v>
      </c>
      <c r="G25" s="11">
        <v>0</v>
      </c>
      <c r="H25" s="11">
        <v>262180</v>
      </c>
      <c r="I25" s="11">
        <f>SUM(D25:H25)</f>
        <v>528214</v>
      </c>
      <c r="J25" s="475" t="s">
        <v>9</v>
      </c>
      <c r="K25" s="445" t="s">
        <v>9</v>
      </c>
    </row>
    <row r="26" spans="2:11" ht="24.95" customHeight="1">
      <c r="B26" s="444" t="s">
        <v>3</v>
      </c>
      <c r="C26" s="445"/>
      <c r="D26" s="210">
        <v>68516</v>
      </c>
      <c r="E26" s="11">
        <v>36590</v>
      </c>
      <c r="F26" s="11">
        <v>160928</v>
      </c>
      <c r="G26" s="11">
        <v>0</v>
      </c>
      <c r="H26" s="11">
        <v>262180</v>
      </c>
      <c r="I26" s="11">
        <f>SUM(D26:H26)</f>
        <v>528214</v>
      </c>
      <c r="J26" s="444" t="s">
        <v>4</v>
      </c>
      <c r="K26" s="445" t="s">
        <v>4</v>
      </c>
    </row>
    <row r="27" spans="2:11" ht="24.95" customHeight="1">
      <c r="B27" s="444" t="s">
        <v>2</v>
      </c>
      <c r="C27" s="445"/>
      <c r="D27" s="210">
        <v>330936</v>
      </c>
      <c r="E27" s="11">
        <v>306310</v>
      </c>
      <c r="F27" s="11">
        <v>1292694</v>
      </c>
      <c r="G27" s="11">
        <v>0</v>
      </c>
      <c r="H27" s="11">
        <v>1469190</v>
      </c>
      <c r="I27" s="11">
        <f>SUM(D27:H27)</f>
        <v>3399130</v>
      </c>
      <c r="J27" s="444" t="s">
        <v>5</v>
      </c>
      <c r="K27" s="445" t="s">
        <v>5</v>
      </c>
    </row>
    <row r="28" spans="2:11" ht="24.95" customHeight="1">
      <c r="B28" s="362" t="s">
        <v>20</v>
      </c>
      <c r="C28" s="363"/>
      <c r="D28" s="168"/>
      <c r="E28" s="168"/>
      <c r="F28" s="168"/>
      <c r="G28" s="168"/>
      <c r="H28" s="168"/>
      <c r="I28" s="168"/>
      <c r="J28" s="364" t="s">
        <v>19</v>
      </c>
      <c r="K28" s="365"/>
    </row>
    <row r="29" spans="2:11" ht="24.95" customHeight="1">
      <c r="B29" s="440" t="s">
        <v>10</v>
      </c>
      <c r="C29" s="441"/>
      <c r="D29" s="211">
        <v>20680</v>
      </c>
      <c r="E29" s="10">
        <v>32764</v>
      </c>
      <c r="F29" s="10">
        <v>472</v>
      </c>
      <c r="G29" s="10">
        <v>0</v>
      </c>
      <c r="H29" s="10">
        <v>261346</v>
      </c>
      <c r="I29" s="10">
        <f>SUM(D29:H29)</f>
        <v>315262</v>
      </c>
      <c r="J29" s="440" t="s">
        <v>9</v>
      </c>
      <c r="K29" s="441" t="s">
        <v>9</v>
      </c>
    </row>
    <row r="30" spans="2:11" ht="24.95" customHeight="1">
      <c r="B30" s="440" t="s">
        <v>3</v>
      </c>
      <c r="C30" s="441"/>
      <c r="D30" s="211">
        <v>20680</v>
      </c>
      <c r="E30" s="10">
        <v>32764</v>
      </c>
      <c r="F30" s="10">
        <v>472</v>
      </c>
      <c r="G30" s="10">
        <v>0</v>
      </c>
      <c r="H30" s="10">
        <v>261346</v>
      </c>
      <c r="I30" s="10">
        <f>SUM(D30:H30)</f>
        <v>315262</v>
      </c>
      <c r="J30" s="440" t="s">
        <v>4</v>
      </c>
      <c r="K30" s="441" t="s">
        <v>4</v>
      </c>
    </row>
    <row r="31" spans="2:11" ht="24.95" customHeight="1">
      <c r="B31" s="440" t="s">
        <v>2</v>
      </c>
      <c r="C31" s="441"/>
      <c r="D31" s="211">
        <v>103129</v>
      </c>
      <c r="E31" s="10">
        <v>188191</v>
      </c>
      <c r="F31" s="10">
        <v>2472</v>
      </c>
      <c r="G31" s="10">
        <v>0</v>
      </c>
      <c r="H31" s="10">
        <v>1546938</v>
      </c>
      <c r="I31" s="10">
        <f>SUM(D31:H31)</f>
        <v>1840730</v>
      </c>
      <c r="J31" s="440" t="s">
        <v>5</v>
      </c>
      <c r="K31" s="441" t="s">
        <v>5</v>
      </c>
    </row>
    <row r="32" spans="2:11" ht="24.95" customHeight="1">
      <c r="B32" s="354" t="s">
        <v>22</v>
      </c>
      <c r="C32" s="355"/>
      <c r="D32" s="172"/>
      <c r="E32" s="172"/>
      <c r="F32" s="172"/>
      <c r="G32" s="172"/>
      <c r="H32" s="172"/>
      <c r="I32" s="172"/>
      <c r="J32" s="356" t="s">
        <v>21</v>
      </c>
      <c r="K32" s="357"/>
    </row>
    <row r="33" spans="2:11" ht="24.95" customHeight="1">
      <c r="B33" s="475" t="s">
        <v>10</v>
      </c>
      <c r="C33" s="445"/>
      <c r="D33" s="11">
        <v>22721</v>
      </c>
      <c r="E33" s="11">
        <v>18879</v>
      </c>
      <c r="F33" s="11">
        <v>3111</v>
      </c>
      <c r="G33" s="11">
        <v>0</v>
      </c>
      <c r="H33" s="11">
        <v>81401</v>
      </c>
      <c r="I33" s="11">
        <f>SUM(D33:H33)</f>
        <v>126112</v>
      </c>
      <c r="J33" s="475" t="s">
        <v>9</v>
      </c>
      <c r="K33" s="445" t="s">
        <v>9</v>
      </c>
    </row>
    <row r="34" spans="2:11" ht="24.95" customHeight="1">
      <c r="B34" s="444" t="s">
        <v>3</v>
      </c>
      <c r="C34" s="445"/>
      <c r="D34" s="210">
        <v>22721</v>
      </c>
      <c r="E34" s="11">
        <v>18879</v>
      </c>
      <c r="F34" s="11">
        <v>3111</v>
      </c>
      <c r="G34" s="11">
        <v>0</v>
      </c>
      <c r="H34" s="11">
        <v>81401</v>
      </c>
      <c r="I34" s="11">
        <f>SUM(D34:H34)</f>
        <v>126112</v>
      </c>
      <c r="J34" s="444" t="s">
        <v>4</v>
      </c>
      <c r="K34" s="445" t="s">
        <v>4</v>
      </c>
    </row>
    <row r="35" spans="2:11" ht="24.95" customHeight="1">
      <c r="B35" s="444" t="s">
        <v>2</v>
      </c>
      <c r="C35" s="445"/>
      <c r="D35" s="210">
        <v>145496</v>
      </c>
      <c r="E35" s="11">
        <v>114101</v>
      </c>
      <c r="F35" s="11">
        <v>20442</v>
      </c>
      <c r="G35" s="11">
        <v>0</v>
      </c>
      <c r="H35" s="11">
        <v>476626</v>
      </c>
      <c r="I35" s="11">
        <f>SUM(D35:H35)</f>
        <v>756665</v>
      </c>
      <c r="J35" s="444" t="s">
        <v>5</v>
      </c>
      <c r="K35" s="445" t="s">
        <v>5</v>
      </c>
    </row>
    <row r="36" spans="2:11" ht="19.5">
      <c r="B36" s="32"/>
      <c r="C36" s="32"/>
      <c r="D36" s="31"/>
      <c r="E36" s="31"/>
      <c r="F36" s="31"/>
      <c r="G36" s="31"/>
      <c r="H36" s="31"/>
      <c r="I36" s="20"/>
      <c r="J36" s="30"/>
      <c r="K36" s="30"/>
    </row>
    <row r="37" spans="2:11" ht="19.5">
      <c r="B37" s="204" t="s">
        <v>377</v>
      </c>
      <c r="K37" s="14" t="s">
        <v>376</v>
      </c>
    </row>
    <row r="38" spans="2:11" ht="25.5">
      <c r="B38" s="241" t="s">
        <v>299</v>
      </c>
      <c r="C38" s="241"/>
      <c r="D38" s="241"/>
      <c r="E38" s="241"/>
      <c r="F38" s="241"/>
      <c r="G38" s="241"/>
      <c r="H38" s="241"/>
      <c r="I38" s="241"/>
      <c r="J38" s="241"/>
      <c r="K38" s="241"/>
    </row>
    <row r="39" spans="2:11" ht="25.5">
      <c r="B39" s="472" t="s">
        <v>300</v>
      </c>
      <c r="C39" s="472"/>
      <c r="D39" s="472"/>
      <c r="E39" s="472"/>
      <c r="F39" s="472"/>
      <c r="G39" s="472"/>
      <c r="H39" s="472"/>
      <c r="I39" s="472"/>
      <c r="J39" s="472"/>
      <c r="K39" s="472"/>
    </row>
    <row r="40" spans="2:11" ht="21" hidden="1" customHeight="1"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2:11" ht="20.25">
      <c r="B41" s="366" t="s">
        <v>118</v>
      </c>
      <c r="C41" s="367"/>
      <c r="D41" s="245" t="s">
        <v>134</v>
      </c>
      <c r="E41" s="246"/>
      <c r="F41" s="246"/>
      <c r="G41" s="246"/>
      <c r="H41" s="246"/>
      <c r="I41" s="247"/>
      <c r="J41" s="366" t="s">
        <v>0</v>
      </c>
      <c r="K41" s="367"/>
    </row>
    <row r="42" spans="2:11" ht="20.25">
      <c r="B42" s="368"/>
      <c r="C42" s="369"/>
      <c r="D42" s="112" t="s">
        <v>44</v>
      </c>
      <c r="E42" s="164" t="s">
        <v>107</v>
      </c>
      <c r="F42" s="112" t="s">
        <v>47</v>
      </c>
      <c r="G42" s="139" t="s">
        <v>46</v>
      </c>
      <c r="H42" s="164" t="s">
        <v>115</v>
      </c>
      <c r="I42" s="164" t="s">
        <v>35</v>
      </c>
      <c r="J42" s="368"/>
      <c r="K42" s="369"/>
    </row>
    <row r="43" spans="2:11" ht="20.25">
      <c r="B43" s="368"/>
      <c r="C43" s="369"/>
      <c r="D43" s="113" t="s">
        <v>45</v>
      </c>
      <c r="E43" s="163" t="s">
        <v>109</v>
      </c>
      <c r="F43" s="126" t="s">
        <v>139</v>
      </c>
      <c r="G43" s="113" t="s">
        <v>48</v>
      </c>
      <c r="H43" s="163" t="s">
        <v>110</v>
      </c>
      <c r="I43" s="163" t="s">
        <v>34</v>
      </c>
      <c r="J43" s="368"/>
      <c r="K43" s="369"/>
    </row>
    <row r="44" spans="2:11" ht="24.95" customHeight="1">
      <c r="B44" s="354" t="s">
        <v>24</v>
      </c>
      <c r="C44" s="355"/>
      <c r="D44" s="172"/>
      <c r="E44" s="172"/>
      <c r="F44" s="172"/>
      <c r="G44" s="172"/>
      <c r="H44" s="172"/>
      <c r="I44" s="172"/>
      <c r="J44" s="356" t="s">
        <v>23</v>
      </c>
      <c r="K44" s="357"/>
    </row>
    <row r="45" spans="2:11" ht="24.95" customHeight="1">
      <c r="B45" s="475" t="s">
        <v>10</v>
      </c>
      <c r="C45" s="445"/>
      <c r="D45" s="11">
        <v>31122</v>
      </c>
      <c r="E45" s="11">
        <v>11798</v>
      </c>
      <c r="F45" s="11">
        <v>32511</v>
      </c>
      <c r="G45" s="11">
        <v>0</v>
      </c>
      <c r="H45" s="11">
        <v>8952</v>
      </c>
      <c r="I45" s="11">
        <f>SUM(D45:H45)</f>
        <v>84383</v>
      </c>
      <c r="J45" s="475" t="s">
        <v>9</v>
      </c>
      <c r="K45" s="445" t="s">
        <v>9</v>
      </c>
    </row>
    <row r="46" spans="2:11" ht="24.95" customHeight="1">
      <c r="B46" s="444" t="s">
        <v>3</v>
      </c>
      <c r="C46" s="445"/>
      <c r="D46" s="210">
        <v>31122</v>
      </c>
      <c r="E46" s="11">
        <v>11798</v>
      </c>
      <c r="F46" s="11">
        <v>32511</v>
      </c>
      <c r="G46" s="11">
        <v>0</v>
      </c>
      <c r="H46" s="11">
        <v>8952</v>
      </c>
      <c r="I46" s="11">
        <f>SUM(D46:H46)</f>
        <v>84383</v>
      </c>
      <c r="J46" s="444" t="s">
        <v>4</v>
      </c>
      <c r="K46" s="445" t="s">
        <v>4</v>
      </c>
    </row>
    <row r="47" spans="2:11" ht="24.95" customHeight="1">
      <c r="B47" s="444" t="s">
        <v>2</v>
      </c>
      <c r="C47" s="445"/>
      <c r="D47" s="210">
        <v>190756</v>
      </c>
      <c r="E47" s="11">
        <v>72926</v>
      </c>
      <c r="F47" s="11">
        <v>258532</v>
      </c>
      <c r="G47" s="11">
        <v>0</v>
      </c>
      <c r="H47" s="11">
        <v>47492</v>
      </c>
      <c r="I47" s="11">
        <f>SUM(D47:H47)</f>
        <v>569706</v>
      </c>
      <c r="J47" s="444" t="s">
        <v>5</v>
      </c>
      <c r="K47" s="445" t="s">
        <v>5</v>
      </c>
    </row>
    <row r="48" spans="2:11" ht="24.95" customHeight="1">
      <c r="B48" s="362" t="s">
        <v>26</v>
      </c>
      <c r="C48" s="363"/>
      <c r="D48" s="168"/>
      <c r="E48" s="168"/>
      <c r="F48" s="168"/>
      <c r="G48" s="168"/>
      <c r="H48" s="168"/>
      <c r="I48" s="168"/>
      <c r="J48" s="364" t="s">
        <v>25</v>
      </c>
      <c r="K48" s="365"/>
    </row>
    <row r="49" spans="2:11" ht="24.95" customHeight="1">
      <c r="B49" s="440" t="s">
        <v>10</v>
      </c>
      <c r="C49" s="441"/>
      <c r="D49" s="211">
        <v>2625</v>
      </c>
      <c r="E49" s="10">
        <v>194</v>
      </c>
      <c r="F49" s="10">
        <v>36486</v>
      </c>
      <c r="G49" s="10">
        <v>0</v>
      </c>
      <c r="H49" s="10">
        <v>1226</v>
      </c>
      <c r="I49" s="10">
        <f>SUM(D49:H49)</f>
        <v>40531</v>
      </c>
      <c r="J49" s="440" t="s">
        <v>9</v>
      </c>
      <c r="K49" s="441" t="s">
        <v>9</v>
      </c>
    </row>
    <row r="50" spans="2:11" ht="24.95" customHeight="1">
      <c r="B50" s="440" t="s">
        <v>3</v>
      </c>
      <c r="C50" s="441"/>
      <c r="D50" s="211">
        <v>2625</v>
      </c>
      <c r="E50" s="10">
        <v>194</v>
      </c>
      <c r="F50" s="10">
        <v>36486</v>
      </c>
      <c r="G50" s="10">
        <v>0</v>
      </c>
      <c r="H50" s="10">
        <v>1226</v>
      </c>
      <c r="I50" s="10">
        <f>SUM(D50:H50)</f>
        <v>40531</v>
      </c>
      <c r="J50" s="440" t="s">
        <v>4</v>
      </c>
      <c r="K50" s="441" t="s">
        <v>4</v>
      </c>
    </row>
    <row r="51" spans="2:11" ht="24.95" customHeight="1">
      <c r="B51" s="440" t="s">
        <v>2</v>
      </c>
      <c r="C51" s="441"/>
      <c r="D51" s="211">
        <v>23372</v>
      </c>
      <c r="E51" s="10">
        <v>1050</v>
      </c>
      <c r="F51" s="10">
        <v>275071</v>
      </c>
      <c r="G51" s="10">
        <v>0</v>
      </c>
      <c r="H51" s="10">
        <v>5506</v>
      </c>
      <c r="I51" s="10">
        <f>SUM(D51:H51)</f>
        <v>304999</v>
      </c>
      <c r="J51" s="440" t="s">
        <v>5</v>
      </c>
      <c r="K51" s="441" t="s">
        <v>5</v>
      </c>
    </row>
    <row r="52" spans="2:11" ht="24.95" customHeight="1">
      <c r="B52" s="354" t="s">
        <v>28</v>
      </c>
      <c r="C52" s="355"/>
      <c r="D52" s="172"/>
      <c r="E52" s="172"/>
      <c r="F52" s="172"/>
      <c r="G52" s="172"/>
      <c r="H52" s="172"/>
      <c r="I52" s="172"/>
      <c r="J52" s="356" t="s">
        <v>27</v>
      </c>
      <c r="K52" s="357"/>
    </row>
    <row r="53" spans="2:11" ht="24.95" customHeight="1">
      <c r="B53" s="475" t="s">
        <v>10</v>
      </c>
      <c r="C53" s="445"/>
      <c r="D53" s="11">
        <v>11130</v>
      </c>
      <c r="E53" s="11">
        <v>2541</v>
      </c>
      <c r="F53" s="11">
        <v>14768</v>
      </c>
      <c r="G53" s="11">
        <v>221</v>
      </c>
      <c r="H53" s="11">
        <v>153761</v>
      </c>
      <c r="I53" s="11">
        <f>SUM(D53:H53)</f>
        <v>182421</v>
      </c>
      <c r="J53" s="475" t="s">
        <v>9</v>
      </c>
      <c r="K53" s="445" t="s">
        <v>9</v>
      </c>
    </row>
    <row r="54" spans="2:11" ht="24.95" customHeight="1">
      <c r="B54" s="444" t="s">
        <v>3</v>
      </c>
      <c r="C54" s="445"/>
      <c r="D54" s="210">
        <v>11130</v>
      </c>
      <c r="E54" s="11">
        <v>2541</v>
      </c>
      <c r="F54" s="11">
        <v>14768</v>
      </c>
      <c r="G54" s="11">
        <v>221</v>
      </c>
      <c r="H54" s="11">
        <v>153761</v>
      </c>
      <c r="I54" s="11">
        <f>SUM(D54:H54)</f>
        <v>182421</v>
      </c>
      <c r="J54" s="444" t="s">
        <v>4</v>
      </c>
      <c r="K54" s="445" t="s">
        <v>4</v>
      </c>
    </row>
    <row r="55" spans="2:11" ht="24.95" customHeight="1">
      <c r="B55" s="444" t="s">
        <v>2</v>
      </c>
      <c r="C55" s="445"/>
      <c r="D55" s="210">
        <v>87760</v>
      </c>
      <c r="E55" s="11">
        <v>17920</v>
      </c>
      <c r="F55" s="11">
        <v>155636</v>
      </c>
      <c r="G55" s="11">
        <v>3504</v>
      </c>
      <c r="H55" s="11">
        <v>984734</v>
      </c>
      <c r="I55" s="11">
        <f>SUM(D55:H55)</f>
        <v>1249554</v>
      </c>
      <c r="J55" s="444" t="s">
        <v>5</v>
      </c>
      <c r="K55" s="445" t="s">
        <v>5</v>
      </c>
    </row>
    <row r="56" spans="2:11" ht="24.95" customHeight="1">
      <c r="B56" s="362" t="s">
        <v>30</v>
      </c>
      <c r="C56" s="363"/>
      <c r="D56" s="168"/>
      <c r="E56" s="168"/>
      <c r="F56" s="168"/>
      <c r="G56" s="168"/>
      <c r="H56" s="168"/>
      <c r="I56" s="168"/>
      <c r="J56" s="364" t="s">
        <v>29</v>
      </c>
      <c r="K56" s="365"/>
    </row>
    <row r="57" spans="2:11" ht="24.95" customHeight="1">
      <c r="B57" s="440" t="s">
        <v>10</v>
      </c>
      <c r="C57" s="441"/>
      <c r="D57" s="211">
        <v>5464</v>
      </c>
      <c r="E57" s="10">
        <v>9221</v>
      </c>
      <c r="F57" s="10">
        <v>23039</v>
      </c>
      <c r="G57" s="10">
        <v>146</v>
      </c>
      <c r="H57" s="10">
        <v>34696</v>
      </c>
      <c r="I57" s="10">
        <f>SUM(D57:H57)</f>
        <v>72566</v>
      </c>
      <c r="J57" s="440" t="s">
        <v>9</v>
      </c>
      <c r="K57" s="441" t="s">
        <v>9</v>
      </c>
    </row>
    <row r="58" spans="2:11" ht="24.95" customHeight="1">
      <c r="B58" s="440" t="s">
        <v>3</v>
      </c>
      <c r="C58" s="441"/>
      <c r="D58" s="211">
        <v>5464</v>
      </c>
      <c r="E58" s="10">
        <v>9221</v>
      </c>
      <c r="F58" s="10">
        <v>23039</v>
      </c>
      <c r="G58" s="10">
        <v>146</v>
      </c>
      <c r="H58" s="10">
        <v>34696</v>
      </c>
      <c r="I58" s="10">
        <f>SUM(D58:H58)</f>
        <v>72566</v>
      </c>
      <c r="J58" s="440" t="s">
        <v>4</v>
      </c>
      <c r="K58" s="441" t="s">
        <v>4</v>
      </c>
    </row>
    <row r="59" spans="2:11" ht="24.95" customHeight="1">
      <c r="B59" s="440" t="s">
        <v>2</v>
      </c>
      <c r="C59" s="441"/>
      <c r="D59" s="211">
        <v>35491</v>
      </c>
      <c r="E59" s="10">
        <v>64100</v>
      </c>
      <c r="F59" s="10">
        <v>148102</v>
      </c>
      <c r="G59" s="10">
        <v>1523</v>
      </c>
      <c r="H59" s="10">
        <v>208995</v>
      </c>
      <c r="I59" s="10">
        <f>SUM(D59:H59)</f>
        <v>458211</v>
      </c>
      <c r="J59" s="440" t="s">
        <v>5</v>
      </c>
      <c r="K59" s="441" t="s">
        <v>5</v>
      </c>
    </row>
    <row r="60" spans="2:11" ht="24.95" customHeight="1">
      <c r="B60" s="354" t="s">
        <v>31</v>
      </c>
      <c r="C60" s="355"/>
      <c r="D60" s="172"/>
      <c r="E60" s="172"/>
      <c r="F60" s="172"/>
      <c r="G60" s="172"/>
      <c r="H60" s="172"/>
      <c r="I60" s="172"/>
      <c r="J60" s="356" t="s">
        <v>6</v>
      </c>
      <c r="K60" s="357"/>
    </row>
    <row r="61" spans="2:11" ht="24.95" customHeight="1">
      <c r="B61" s="475" t="s">
        <v>10</v>
      </c>
      <c r="C61" s="445"/>
      <c r="D61" s="11">
        <v>15166</v>
      </c>
      <c r="E61" s="11">
        <v>8361</v>
      </c>
      <c r="F61" s="11">
        <v>2664</v>
      </c>
      <c r="G61" s="11">
        <v>1512</v>
      </c>
      <c r="H61" s="11">
        <v>44989</v>
      </c>
      <c r="I61" s="11">
        <f>SUM(D61:H61)</f>
        <v>72692</v>
      </c>
      <c r="J61" s="475" t="s">
        <v>9</v>
      </c>
      <c r="K61" s="445" t="s">
        <v>9</v>
      </c>
    </row>
    <row r="62" spans="2:11" ht="24.95" customHeight="1">
      <c r="B62" s="444" t="s">
        <v>3</v>
      </c>
      <c r="C62" s="445"/>
      <c r="D62" s="210">
        <v>15166</v>
      </c>
      <c r="E62" s="11">
        <v>8361</v>
      </c>
      <c r="F62" s="11">
        <v>2664</v>
      </c>
      <c r="G62" s="11">
        <v>1512</v>
      </c>
      <c r="H62" s="11">
        <v>44989</v>
      </c>
      <c r="I62" s="11">
        <f>SUM(D62:H62)</f>
        <v>72692</v>
      </c>
      <c r="J62" s="444" t="s">
        <v>4</v>
      </c>
      <c r="K62" s="445" t="s">
        <v>4</v>
      </c>
    </row>
    <row r="63" spans="2:11" ht="24.95" customHeight="1">
      <c r="B63" s="444" t="s">
        <v>2</v>
      </c>
      <c r="C63" s="445"/>
      <c r="D63" s="210">
        <v>90132</v>
      </c>
      <c r="E63" s="11">
        <v>40488</v>
      </c>
      <c r="F63" s="11">
        <v>31271</v>
      </c>
      <c r="G63" s="11">
        <v>14340</v>
      </c>
      <c r="H63" s="11">
        <v>223759</v>
      </c>
      <c r="I63" s="11">
        <f>SUM(D63:H63)</f>
        <v>399990</v>
      </c>
      <c r="J63" s="444" t="s">
        <v>5</v>
      </c>
      <c r="K63" s="445" t="s">
        <v>5</v>
      </c>
    </row>
    <row r="64" spans="2:11" ht="24.95" customHeight="1">
      <c r="B64" s="362" t="s">
        <v>33</v>
      </c>
      <c r="C64" s="363"/>
      <c r="D64" s="168"/>
      <c r="E64" s="168"/>
      <c r="F64" s="168"/>
      <c r="G64" s="168"/>
      <c r="H64" s="168"/>
      <c r="I64" s="168"/>
      <c r="J64" s="364" t="s">
        <v>32</v>
      </c>
      <c r="K64" s="365"/>
    </row>
    <row r="65" spans="2:12" ht="24.95" customHeight="1">
      <c r="B65" s="440" t="s">
        <v>10</v>
      </c>
      <c r="C65" s="441"/>
      <c r="D65" s="211">
        <v>5860</v>
      </c>
      <c r="E65" s="10">
        <v>10062</v>
      </c>
      <c r="F65" s="10">
        <v>24644</v>
      </c>
      <c r="G65" s="10">
        <v>0</v>
      </c>
      <c r="H65" s="10">
        <v>20567</v>
      </c>
      <c r="I65" s="10">
        <f>SUM(D65:H65)</f>
        <v>61133</v>
      </c>
      <c r="J65" s="440" t="s">
        <v>9</v>
      </c>
      <c r="K65" s="441" t="s">
        <v>9</v>
      </c>
    </row>
    <row r="66" spans="2:12" ht="24.95" customHeight="1">
      <c r="B66" s="440" t="s">
        <v>3</v>
      </c>
      <c r="C66" s="441"/>
      <c r="D66" s="211">
        <v>5860</v>
      </c>
      <c r="E66" s="10">
        <v>10062</v>
      </c>
      <c r="F66" s="10">
        <v>24644</v>
      </c>
      <c r="G66" s="10">
        <v>0</v>
      </c>
      <c r="H66" s="10">
        <v>20567</v>
      </c>
      <c r="I66" s="10">
        <f>SUM(D66:H66)</f>
        <v>61133</v>
      </c>
      <c r="J66" s="440" t="s">
        <v>4</v>
      </c>
      <c r="K66" s="441" t="s">
        <v>4</v>
      </c>
    </row>
    <row r="67" spans="2:12" ht="24.95" customHeight="1">
      <c r="B67" s="440" t="s">
        <v>2</v>
      </c>
      <c r="C67" s="441"/>
      <c r="D67" s="211">
        <v>38001</v>
      </c>
      <c r="E67" s="10">
        <v>77205</v>
      </c>
      <c r="F67" s="10">
        <v>180161</v>
      </c>
      <c r="G67" s="10">
        <v>0</v>
      </c>
      <c r="H67" s="10">
        <v>102524</v>
      </c>
      <c r="I67" s="10">
        <f>SUM(D67:H67)</f>
        <v>397891</v>
      </c>
      <c r="J67" s="440" t="s">
        <v>5</v>
      </c>
      <c r="K67" s="441" t="s">
        <v>5</v>
      </c>
    </row>
    <row r="68" spans="2:12" ht="24.95" customHeight="1">
      <c r="B68" s="212"/>
      <c r="C68" s="213" t="s">
        <v>35</v>
      </c>
      <c r="D68" s="200"/>
      <c r="E68" s="200"/>
      <c r="F68" s="200"/>
      <c r="G68" s="200"/>
      <c r="H68" s="200"/>
      <c r="I68" s="200"/>
      <c r="J68" s="352" t="s">
        <v>34</v>
      </c>
      <c r="K68" s="353"/>
    </row>
    <row r="69" spans="2:12" ht="24.95" customHeight="1">
      <c r="B69" s="454" t="s">
        <v>10</v>
      </c>
      <c r="C69" s="455"/>
      <c r="D69" s="214">
        <f t="shared" ref="D69:H71" si="0">D9+D13+D17+D21+D25+D29+D33+D45+D49+D53+D57+D61+D65</f>
        <v>636341</v>
      </c>
      <c r="E69" s="214">
        <f t="shared" si="0"/>
        <v>440951</v>
      </c>
      <c r="F69" s="214">
        <f t="shared" si="0"/>
        <v>603222</v>
      </c>
      <c r="G69" s="214">
        <f t="shared" si="0"/>
        <v>9624</v>
      </c>
      <c r="H69" s="214">
        <f t="shared" si="0"/>
        <v>1991789</v>
      </c>
      <c r="I69" s="12">
        <f>SUM(D69:H69)</f>
        <v>3681927</v>
      </c>
      <c r="J69" s="454" t="s">
        <v>9</v>
      </c>
      <c r="K69" s="455" t="s">
        <v>9</v>
      </c>
    </row>
    <row r="70" spans="2:12" ht="24.95" customHeight="1">
      <c r="B70" s="454" t="s">
        <v>3</v>
      </c>
      <c r="C70" s="455"/>
      <c r="D70" s="214">
        <f t="shared" si="0"/>
        <v>636341</v>
      </c>
      <c r="E70" s="214">
        <f t="shared" si="0"/>
        <v>440951</v>
      </c>
      <c r="F70" s="214">
        <f t="shared" si="0"/>
        <v>603222</v>
      </c>
      <c r="G70" s="214">
        <f t="shared" si="0"/>
        <v>9624</v>
      </c>
      <c r="H70" s="214">
        <f t="shared" si="0"/>
        <v>1991789</v>
      </c>
      <c r="I70" s="12">
        <f>SUM(D70:H70)</f>
        <v>3681927</v>
      </c>
      <c r="J70" s="454" t="s">
        <v>4</v>
      </c>
      <c r="K70" s="455" t="s">
        <v>4</v>
      </c>
    </row>
    <row r="71" spans="2:12" ht="24.95" customHeight="1">
      <c r="B71" s="454" t="s">
        <v>2</v>
      </c>
      <c r="C71" s="455"/>
      <c r="D71" s="214">
        <f t="shared" si="0"/>
        <v>3519711</v>
      </c>
      <c r="E71" s="214">
        <f t="shared" si="0"/>
        <v>2893853</v>
      </c>
      <c r="F71" s="214">
        <f t="shared" si="0"/>
        <v>4104041</v>
      </c>
      <c r="G71" s="214">
        <f t="shared" si="0"/>
        <v>55346</v>
      </c>
      <c r="H71" s="214">
        <f t="shared" si="0"/>
        <v>11019497</v>
      </c>
      <c r="I71" s="214">
        <f>SUM(D71:H71)</f>
        <v>21592448</v>
      </c>
      <c r="J71" s="454" t="s">
        <v>5</v>
      </c>
      <c r="K71" s="455" t="s">
        <v>5</v>
      </c>
    </row>
    <row r="72" spans="2:12" ht="18">
      <c r="B72" s="151" t="s">
        <v>332</v>
      </c>
      <c r="C72" s="151"/>
      <c r="D72" s="151"/>
      <c r="E72" s="151"/>
      <c r="F72" s="151"/>
      <c r="G72" s="55"/>
      <c r="H72" s="55"/>
      <c r="I72" s="55"/>
      <c r="J72" s="110"/>
      <c r="K72" s="110" t="s">
        <v>333</v>
      </c>
      <c r="L72" s="13"/>
    </row>
    <row r="73" spans="2:12" ht="18">
      <c r="B73" s="55"/>
      <c r="C73" s="151"/>
      <c r="D73" s="151"/>
      <c r="E73" s="151"/>
      <c r="F73" s="151"/>
      <c r="G73" s="55"/>
      <c r="H73" s="55"/>
      <c r="I73" s="55"/>
      <c r="J73" s="55"/>
      <c r="K73" s="110"/>
      <c r="L73" s="13"/>
    </row>
    <row r="76" spans="2:12" ht="15">
      <c r="E76" s="79"/>
      <c r="F76" s="79"/>
      <c r="G76" s="79"/>
      <c r="H76" s="79"/>
      <c r="I76" s="79"/>
      <c r="J76" s="79"/>
    </row>
  </sheetData>
  <mergeCells count="121">
    <mergeCell ref="B3:K3"/>
    <mergeCell ref="B4:K4"/>
    <mergeCell ref="B5:C7"/>
    <mergeCell ref="D5:I5"/>
    <mergeCell ref="J5:K7"/>
    <mergeCell ref="J8:K8"/>
    <mergeCell ref="B8:C8"/>
    <mergeCell ref="B9:C9"/>
    <mergeCell ref="J9:K9"/>
    <mergeCell ref="B10:C10"/>
    <mergeCell ref="J10:K10"/>
    <mergeCell ref="B11:C11"/>
    <mergeCell ref="J11:K11"/>
    <mergeCell ref="J12:K12"/>
    <mergeCell ref="B13:C13"/>
    <mergeCell ref="J13:K13"/>
    <mergeCell ref="B14:C14"/>
    <mergeCell ref="J14:K14"/>
    <mergeCell ref="B15:C15"/>
    <mergeCell ref="J15:K15"/>
    <mergeCell ref="B12:C12"/>
    <mergeCell ref="J16:K16"/>
    <mergeCell ref="B17:C17"/>
    <mergeCell ref="J17:K17"/>
    <mergeCell ref="B18:C18"/>
    <mergeCell ref="J18:K18"/>
    <mergeCell ref="B19:C19"/>
    <mergeCell ref="J19:K19"/>
    <mergeCell ref="B16:C16"/>
    <mergeCell ref="J20:K20"/>
    <mergeCell ref="B21:C21"/>
    <mergeCell ref="J21:K21"/>
    <mergeCell ref="B22:C22"/>
    <mergeCell ref="J22:K22"/>
    <mergeCell ref="B23:C23"/>
    <mergeCell ref="J23:K23"/>
    <mergeCell ref="B20:C20"/>
    <mergeCell ref="J24:K24"/>
    <mergeCell ref="B25:C25"/>
    <mergeCell ref="J25:K25"/>
    <mergeCell ref="B26:C26"/>
    <mergeCell ref="J26:K26"/>
    <mergeCell ref="B27:C27"/>
    <mergeCell ref="J27:K27"/>
    <mergeCell ref="B24:C24"/>
    <mergeCell ref="J28:K28"/>
    <mergeCell ref="B29:C29"/>
    <mergeCell ref="J29:K29"/>
    <mergeCell ref="B30:C30"/>
    <mergeCell ref="J30:K30"/>
    <mergeCell ref="B31:C31"/>
    <mergeCell ref="J31:K31"/>
    <mergeCell ref="B28:C28"/>
    <mergeCell ref="J32:K32"/>
    <mergeCell ref="B33:C33"/>
    <mergeCell ref="J33:K33"/>
    <mergeCell ref="B34:C34"/>
    <mergeCell ref="J34:K34"/>
    <mergeCell ref="B35:C35"/>
    <mergeCell ref="J35:K35"/>
    <mergeCell ref="B32:C32"/>
    <mergeCell ref="B38:K38"/>
    <mergeCell ref="B39:K39"/>
    <mergeCell ref="B41:C43"/>
    <mergeCell ref="D41:I41"/>
    <mergeCell ref="J41:K43"/>
    <mergeCell ref="J44:K44"/>
    <mergeCell ref="B44:C44"/>
    <mergeCell ref="B45:C45"/>
    <mergeCell ref="J45:K45"/>
    <mergeCell ref="B46:C46"/>
    <mergeCell ref="J46:K46"/>
    <mergeCell ref="B47:C47"/>
    <mergeCell ref="J47:K47"/>
    <mergeCell ref="J48:K48"/>
    <mergeCell ref="B49:C49"/>
    <mergeCell ref="J49:K49"/>
    <mergeCell ref="B50:C50"/>
    <mergeCell ref="J50:K50"/>
    <mergeCell ref="B51:C51"/>
    <mergeCell ref="J51:K51"/>
    <mergeCell ref="B48:C48"/>
    <mergeCell ref="J52:K52"/>
    <mergeCell ref="B53:C53"/>
    <mergeCell ref="J53:K53"/>
    <mergeCell ref="B54:C54"/>
    <mergeCell ref="J54:K54"/>
    <mergeCell ref="B55:C55"/>
    <mergeCell ref="J55:K55"/>
    <mergeCell ref="B52:C52"/>
    <mergeCell ref="J56:K56"/>
    <mergeCell ref="B57:C57"/>
    <mergeCell ref="J57:K57"/>
    <mergeCell ref="B58:C58"/>
    <mergeCell ref="J58:K58"/>
    <mergeCell ref="B59:C59"/>
    <mergeCell ref="J59:K59"/>
    <mergeCell ref="B56:C56"/>
    <mergeCell ref="J60:K60"/>
    <mergeCell ref="B61:C61"/>
    <mergeCell ref="J61:K61"/>
    <mergeCell ref="B62:C62"/>
    <mergeCell ref="J62:K62"/>
    <mergeCell ref="B63:C63"/>
    <mergeCell ref="J63:K63"/>
    <mergeCell ref="B60:C60"/>
    <mergeCell ref="J64:K64"/>
    <mergeCell ref="B65:C65"/>
    <mergeCell ref="J65:K65"/>
    <mergeCell ref="B66:C66"/>
    <mergeCell ref="J66:K66"/>
    <mergeCell ref="B67:C67"/>
    <mergeCell ref="J67:K67"/>
    <mergeCell ref="B64:C64"/>
    <mergeCell ref="J68:K68"/>
    <mergeCell ref="B69:C69"/>
    <mergeCell ref="J69:K69"/>
    <mergeCell ref="B70:C70"/>
    <mergeCell ref="J70:K70"/>
    <mergeCell ref="B71:C71"/>
    <mergeCell ref="J71:K71"/>
  </mergeCells>
  <pageMargins left="0.7" right="0.7" top="0.75" bottom="0.75" header="0.3" footer="0.3"/>
  <pageSetup paperSize="9" scale="28" orientation="landscape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56">
    <pageSetUpPr fitToPage="1"/>
  </sheetPr>
  <dimension ref="B2:J77"/>
  <sheetViews>
    <sheetView showGridLines="0" rightToLeft="1" view="pageBreakPreview" topLeftCell="A49" zoomScale="77" zoomScaleNormal="100" zoomScaleSheetLayoutView="77" workbookViewId="0">
      <selection activeCell="I39" sqref="B39:I74"/>
    </sheetView>
  </sheetViews>
  <sheetFormatPr defaultRowHeight="12.75"/>
  <cols>
    <col min="1" max="1" width="5.7109375" customWidth="1"/>
    <col min="2" max="3" width="13.28515625" customWidth="1"/>
    <col min="4" max="7" width="25.7109375" customWidth="1"/>
    <col min="8" max="8" width="13.28515625" customWidth="1"/>
    <col min="9" max="9" width="20.85546875" customWidth="1"/>
    <col min="10" max="10" width="9.140625" customWidth="1"/>
  </cols>
  <sheetData>
    <row r="2" spans="2:9" ht="19.5">
      <c r="B2" s="15" t="s">
        <v>378</v>
      </c>
      <c r="I2" s="14" t="s">
        <v>105</v>
      </c>
    </row>
    <row r="3" spans="2:9" ht="25.5">
      <c r="B3" s="241" t="s">
        <v>302</v>
      </c>
      <c r="C3" s="241"/>
      <c r="D3" s="241"/>
      <c r="E3" s="241"/>
      <c r="F3" s="241"/>
      <c r="G3" s="241"/>
      <c r="H3" s="241"/>
      <c r="I3" s="241"/>
    </row>
    <row r="4" spans="2:9" ht="25.5">
      <c r="B4" s="241" t="s">
        <v>301</v>
      </c>
      <c r="C4" s="241"/>
      <c r="D4" s="241"/>
      <c r="E4" s="241"/>
      <c r="F4" s="241"/>
      <c r="G4" s="241"/>
      <c r="H4" s="241"/>
      <c r="I4" s="241"/>
    </row>
    <row r="5" spans="2:9" ht="19.5">
      <c r="B5" s="371" t="s">
        <v>118</v>
      </c>
      <c r="C5" s="372"/>
      <c r="D5" s="236" t="s">
        <v>215</v>
      </c>
      <c r="E5" s="237"/>
      <c r="F5" s="237"/>
      <c r="G5" s="238"/>
      <c r="H5" s="371" t="s">
        <v>0</v>
      </c>
      <c r="I5" s="372"/>
    </row>
    <row r="6" spans="2:9" ht="19.5">
      <c r="B6" s="373"/>
      <c r="C6" s="374"/>
      <c r="D6" s="196" t="s">
        <v>84</v>
      </c>
      <c r="E6" s="36" t="s">
        <v>85</v>
      </c>
      <c r="F6" s="196" t="s">
        <v>86</v>
      </c>
      <c r="G6" s="36" t="s">
        <v>35</v>
      </c>
      <c r="H6" s="373"/>
      <c r="I6" s="374"/>
    </row>
    <row r="7" spans="2:9" ht="19.5">
      <c r="B7" s="373"/>
      <c r="C7" s="374"/>
      <c r="D7" s="161" t="s">
        <v>70</v>
      </c>
      <c r="E7" s="206" t="s">
        <v>140</v>
      </c>
      <c r="F7" s="161" t="s">
        <v>71</v>
      </c>
      <c r="G7" s="206" t="s">
        <v>34</v>
      </c>
      <c r="H7" s="373"/>
      <c r="I7" s="374"/>
    </row>
    <row r="8" spans="2:9" ht="24.95" customHeight="1">
      <c r="B8" s="354" t="s">
        <v>8</v>
      </c>
      <c r="C8" s="355"/>
      <c r="D8" s="172"/>
      <c r="E8" s="172"/>
      <c r="F8" s="172"/>
      <c r="G8" s="172"/>
      <c r="H8" s="356" t="s">
        <v>7</v>
      </c>
      <c r="I8" s="357"/>
    </row>
    <row r="9" spans="2:9" ht="24.95" customHeight="1">
      <c r="B9" s="475" t="s">
        <v>10</v>
      </c>
      <c r="C9" s="445"/>
      <c r="D9" s="11">
        <v>809311</v>
      </c>
      <c r="E9" s="11">
        <v>8790</v>
      </c>
      <c r="F9" s="11">
        <v>47289</v>
      </c>
      <c r="G9" s="11">
        <f>SUM(D9:F9)</f>
        <v>865390</v>
      </c>
      <c r="H9" s="475" t="s">
        <v>9</v>
      </c>
      <c r="I9" s="445" t="s">
        <v>9</v>
      </c>
    </row>
    <row r="10" spans="2:9" ht="24.95" customHeight="1">
      <c r="B10" s="444" t="s">
        <v>3</v>
      </c>
      <c r="C10" s="445"/>
      <c r="D10" s="11">
        <v>809311</v>
      </c>
      <c r="E10" s="11">
        <v>8790</v>
      </c>
      <c r="F10" s="11">
        <v>47289</v>
      </c>
      <c r="G10" s="11">
        <f>SUM(D10:F10)</f>
        <v>865390</v>
      </c>
      <c r="H10" s="444" t="s">
        <v>4</v>
      </c>
      <c r="I10" s="445" t="s">
        <v>4</v>
      </c>
    </row>
    <row r="11" spans="2:9" ht="24.95" customHeight="1">
      <c r="B11" s="444" t="s">
        <v>2</v>
      </c>
      <c r="C11" s="445"/>
      <c r="D11" s="11">
        <v>4683747</v>
      </c>
      <c r="E11" s="11">
        <v>44276</v>
      </c>
      <c r="F11" s="11">
        <v>226279</v>
      </c>
      <c r="G11" s="11">
        <f>SUM(D11:F11)</f>
        <v>4954302</v>
      </c>
      <c r="H11" s="444" t="s">
        <v>5</v>
      </c>
      <c r="I11" s="445" t="s">
        <v>5</v>
      </c>
    </row>
    <row r="12" spans="2:9" ht="24.95" customHeight="1">
      <c r="B12" s="362" t="s">
        <v>12</v>
      </c>
      <c r="C12" s="363"/>
      <c r="D12" s="168"/>
      <c r="E12" s="168"/>
      <c r="F12" s="168"/>
      <c r="G12" s="168"/>
      <c r="H12" s="364" t="s">
        <v>11</v>
      </c>
      <c r="I12" s="365"/>
    </row>
    <row r="13" spans="2:9" ht="24.95" customHeight="1">
      <c r="B13" s="440" t="s">
        <v>10</v>
      </c>
      <c r="C13" s="441"/>
      <c r="D13" s="10">
        <v>888396</v>
      </c>
      <c r="E13" s="10">
        <v>16415</v>
      </c>
      <c r="F13" s="10">
        <v>4417</v>
      </c>
      <c r="G13" s="10">
        <f>SUM(D13:F13)</f>
        <v>909228</v>
      </c>
      <c r="H13" s="440" t="s">
        <v>9</v>
      </c>
      <c r="I13" s="441" t="s">
        <v>9</v>
      </c>
    </row>
    <row r="14" spans="2:9" ht="24.95" customHeight="1">
      <c r="B14" s="440" t="s">
        <v>3</v>
      </c>
      <c r="C14" s="441"/>
      <c r="D14" s="10">
        <v>888396</v>
      </c>
      <c r="E14" s="10">
        <v>16415</v>
      </c>
      <c r="F14" s="10">
        <v>4417</v>
      </c>
      <c r="G14" s="10">
        <f>SUM(D14:F14)</f>
        <v>909228</v>
      </c>
      <c r="H14" s="440" t="s">
        <v>4</v>
      </c>
      <c r="I14" s="441" t="s">
        <v>4</v>
      </c>
    </row>
    <row r="15" spans="2:9" ht="24.95" customHeight="1">
      <c r="B15" s="440" t="s">
        <v>2</v>
      </c>
      <c r="C15" s="441"/>
      <c r="D15" s="10">
        <v>4622493</v>
      </c>
      <c r="E15" s="10">
        <v>89233</v>
      </c>
      <c r="F15" s="10">
        <v>17380</v>
      </c>
      <c r="G15" s="10">
        <f>SUM(D15:F15)</f>
        <v>4729106</v>
      </c>
      <c r="H15" s="440" t="s">
        <v>5</v>
      </c>
      <c r="I15" s="441" t="s">
        <v>5</v>
      </c>
    </row>
    <row r="16" spans="2:9" ht="24.95" customHeight="1">
      <c r="B16" s="354" t="s">
        <v>14</v>
      </c>
      <c r="C16" s="355"/>
      <c r="D16" s="172"/>
      <c r="E16" s="172"/>
      <c r="F16" s="172"/>
      <c r="G16" s="172"/>
      <c r="H16" s="356" t="s">
        <v>13</v>
      </c>
      <c r="I16" s="357"/>
    </row>
    <row r="17" spans="2:9" ht="24.95" customHeight="1">
      <c r="B17" s="475" t="s">
        <v>10</v>
      </c>
      <c r="C17" s="445"/>
      <c r="D17" s="11">
        <v>241266</v>
      </c>
      <c r="E17" s="11">
        <v>2028</v>
      </c>
      <c r="F17" s="11">
        <v>9753</v>
      </c>
      <c r="G17" s="11">
        <f>SUM(D17:F17)</f>
        <v>253047</v>
      </c>
      <c r="H17" s="475" t="s">
        <v>9</v>
      </c>
      <c r="I17" s="445" t="s">
        <v>9</v>
      </c>
    </row>
    <row r="18" spans="2:9" ht="24.95" customHeight="1">
      <c r="B18" s="444" t="s">
        <v>3</v>
      </c>
      <c r="C18" s="445"/>
      <c r="D18" s="11">
        <v>241266</v>
      </c>
      <c r="E18" s="11">
        <v>2028</v>
      </c>
      <c r="F18" s="11">
        <v>9753</v>
      </c>
      <c r="G18" s="11">
        <f>SUM(D18:F18)</f>
        <v>253047</v>
      </c>
      <c r="H18" s="444" t="s">
        <v>4</v>
      </c>
      <c r="I18" s="445" t="s">
        <v>4</v>
      </c>
    </row>
    <row r="19" spans="2:9" ht="24.95" customHeight="1">
      <c r="B19" s="444" t="s">
        <v>2</v>
      </c>
      <c r="C19" s="445"/>
      <c r="D19" s="11">
        <v>1362290</v>
      </c>
      <c r="E19" s="11">
        <v>17789</v>
      </c>
      <c r="F19" s="11">
        <v>63091</v>
      </c>
      <c r="G19" s="11">
        <f>SUM(D19:F19)</f>
        <v>1443170</v>
      </c>
      <c r="H19" s="444" t="s">
        <v>5</v>
      </c>
      <c r="I19" s="445" t="s">
        <v>5</v>
      </c>
    </row>
    <row r="20" spans="2:9" ht="24.95" customHeight="1">
      <c r="B20" s="362" t="s">
        <v>16</v>
      </c>
      <c r="C20" s="363"/>
      <c r="D20" s="168"/>
      <c r="E20" s="168"/>
      <c r="F20" s="168"/>
      <c r="G20" s="168"/>
      <c r="H20" s="364" t="s">
        <v>15</v>
      </c>
      <c r="I20" s="365"/>
    </row>
    <row r="21" spans="2:9" ht="24.95" customHeight="1">
      <c r="B21" s="440" t="s">
        <v>10</v>
      </c>
      <c r="C21" s="441"/>
      <c r="D21" s="10">
        <v>149421</v>
      </c>
      <c r="E21" s="10">
        <v>460</v>
      </c>
      <c r="F21" s="10">
        <v>21067</v>
      </c>
      <c r="G21" s="10">
        <f>SUM(D21:F21)</f>
        <v>170948</v>
      </c>
      <c r="H21" s="440" t="s">
        <v>9</v>
      </c>
      <c r="I21" s="441" t="s">
        <v>9</v>
      </c>
    </row>
    <row r="22" spans="2:9" ht="24.95" customHeight="1">
      <c r="B22" s="440" t="s">
        <v>3</v>
      </c>
      <c r="C22" s="441"/>
      <c r="D22" s="10">
        <v>149421</v>
      </c>
      <c r="E22" s="10">
        <v>460</v>
      </c>
      <c r="F22" s="10">
        <v>21067</v>
      </c>
      <c r="G22" s="10">
        <f>SUM(D22:F22)</f>
        <v>170948</v>
      </c>
      <c r="H22" s="440" t="s">
        <v>4</v>
      </c>
      <c r="I22" s="441" t="s">
        <v>4</v>
      </c>
    </row>
    <row r="23" spans="2:9" ht="24.95" customHeight="1">
      <c r="B23" s="440" t="s">
        <v>2</v>
      </c>
      <c r="C23" s="441"/>
      <c r="D23" s="10">
        <v>969052</v>
      </c>
      <c r="E23" s="10">
        <v>2557</v>
      </c>
      <c r="F23" s="10">
        <v>117385</v>
      </c>
      <c r="G23" s="10">
        <f>SUM(D23:F23)</f>
        <v>1088994</v>
      </c>
      <c r="H23" s="440" t="s">
        <v>5</v>
      </c>
      <c r="I23" s="441" t="s">
        <v>5</v>
      </c>
    </row>
    <row r="24" spans="2:9" ht="24.95" customHeight="1">
      <c r="B24" s="354" t="s">
        <v>18</v>
      </c>
      <c r="C24" s="355"/>
      <c r="D24" s="172"/>
      <c r="E24" s="172"/>
      <c r="F24" s="172"/>
      <c r="G24" s="172"/>
      <c r="H24" s="356" t="s">
        <v>17</v>
      </c>
      <c r="I24" s="357"/>
    </row>
    <row r="25" spans="2:9" ht="24.95" customHeight="1">
      <c r="B25" s="475" t="s">
        <v>10</v>
      </c>
      <c r="C25" s="445"/>
      <c r="D25" s="11">
        <v>164764</v>
      </c>
      <c r="E25" s="11">
        <v>1340</v>
      </c>
      <c r="F25" s="11">
        <v>362110</v>
      </c>
      <c r="G25" s="11">
        <f>SUM(D25:F25)</f>
        <v>528214</v>
      </c>
      <c r="H25" s="475" t="s">
        <v>9</v>
      </c>
      <c r="I25" s="445" t="s">
        <v>9</v>
      </c>
    </row>
    <row r="26" spans="2:9" ht="24.95" customHeight="1">
      <c r="B26" s="444" t="s">
        <v>3</v>
      </c>
      <c r="C26" s="445"/>
      <c r="D26" s="11">
        <v>164764</v>
      </c>
      <c r="E26" s="11">
        <v>1340</v>
      </c>
      <c r="F26" s="11">
        <v>362110</v>
      </c>
      <c r="G26" s="11">
        <f>SUM(D26:F26)</f>
        <v>528214</v>
      </c>
      <c r="H26" s="444" t="s">
        <v>4</v>
      </c>
      <c r="I26" s="445" t="s">
        <v>4</v>
      </c>
    </row>
    <row r="27" spans="2:9" ht="24.95" customHeight="1">
      <c r="B27" s="444" t="s">
        <v>2</v>
      </c>
      <c r="C27" s="445"/>
      <c r="D27" s="11">
        <v>1079548</v>
      </c>
      <c r="E27" s="11">
        <v>18575</v>
      </c>
      <c r="F27" s="11">
        <v>2301007</v>
      </c>
      <c r="G27" s="11">
        <f>SUM(D27:F27)</f>
        <v>3399130</v>
      </c>
      <c r="H27" s="444" t="s">
        <v>5</v>
      </c>
      <c r="I27" s="445" t="s">
        <v>5</v>
      </c>
    </row>
    <row r="28" spans="2:9" ht="24.95" customHeight="1">
      <c r="B28" s="362" t="s">
        <v>20</v>
      </c>
      <c r="C28" s="363"/>
      <c r="D28" s="168"/>
      <c r="E28" s="168"/>
      <c r="F28" s="168"/>
      <c r="G28" s="168"/>
      <c r="H28" s="364" t="s">
        <v>19</v>
      </c>
      <c r="I28" s="365"/>
    </row>
    <row r="29" spans="2:9" ht="24.95" customHeight="1">
      <c r="B29" s="440" t="s">
        <v>10</v>
      </c>
      <c r="C29" s="441"/>
      <c r="D29" s="10">
        <v>307687</v>
      </c>
      <c r="E29" s="10">
        <v>2560</v>
      </c>
      <c r="F29" s="10">
        <v>5015</v>
      </c>
      <c r="G29" s="10">
        <f>SUM(D29:F29)</f>
        <v>315262</v>
      </c>
      <c r="H29" s="440" t="s">
        <v>9</v>
      </c>
      <c r="I29" s="441" t="s">
        <v>9</v>
      </c>
    </row>
    <row r="30" spans="2:9" ht="24.95" customHeight="1">
      <c r="B30" s="440" t="s">
        <v>3</v>
      </c>
      <c r="C30" s="441"/>
      <c r="D30" s="10">
        <v>307687</v>
      </c>
      <c r="E30" s="10">
        <v>2560</v>
      </c>
      <c r="F30" s="10">
        <v>5015</v>
      </c>
      <c r="G30" s="10">
        <f>SUM(D30:F30)</f>
        <v>315262</v>
      </c>
      <c r="H30" s="440" t="s">
        <v>4</v>
      </c>
      <c r="I30" s="441" t="s">
        <v>4</v>
      </c>
    </row>
    <row r="31" spans="2:9" ht="24.95" customHeight="1">
      <c r="B31" s="440" t="s">
        <v>2</v>
      </c>
      <c r="C31" s="441"/>
      <c r="D31" s="10">
        <v>1803048</v>
      </c>
      <c r="E31" s="10">
        <v>8847</v>
      </c>
      <c r="F31" s="10">
        <v>28835</v>
      </c>
      <c r="G31" s="10">
        <f>SUM(D31:F31)</f>
        <v>1840730</v>
      </c>
      <c r="H31" s="440" t="s">
        <v>5</v>
      </c>
      <c r="I31" s="441" t="s">
        <v>5</v>
      </c>
    </row>
    <row r="32" spans="2:9" ht="24.95" customHeight="1">
      <c r="B32" s="354" t="s">
        <v>22</v>
      </c>
      <c r="C32" s="355"/>
      <c r="D32" s="172"/>
      <c r="E32" s="172"/>
      <c r="F32" s="172"/>
      <c r="G32" s="172"/>
      <c r="H32" s="356" t="s">
        <v>21</v>
      </c>
      <c r="I32" s="357"/>
    </row>
    <row r="33" spans="2:9" ht="24.95" customHeight="1">
      <c r="B33" s="475" t="s">
        <v>10</v>
      </c>
      <c r="C33" s="445"/>
      <c r="D33" s="11">
        <v>96815</v>
      </c>
      <c r="E33" s="11">
        <v>935</v>
      </c>
      <c r="F33" s="11">
        <v>28362</v>
      </c>
      <c r="G33" s="11">
        <f>SUM(D33:F33)</f>
        <v>126112</v>
      </c>
      <c r="H33" s="475" t="s">
        <v>9</v>
      </c>
      <c r="I33" s="445" t="s">
        <v>9</v>
      </c>
    </row>
    <row r="34" spans="2:9" ht="24.95" customHeight="1">
      <c r="B34" s="444" t="s">
        <v>3</v>
      </c>
      <c r="C34" s="445"/>
      <c r="D34" s="11">
        <v>96815</v>
      </c>
      <c r="E34" s="11">
        <v>935</v>
      </c>
      <c r="F34" s="11">
        <v>28362</v>
      </c>
      <c r="G34" s="11">
        <f>SUM(D34:F34)</f>
        <v>126112</v>
      </c>
      <c r="H34" s="444" t="s">
        <v>4</v>
      </c>
      <c r="I34" s="445" t="s">
        <v>4</v>
      </c>
    </row>
    <row r="35" spans="2:9" ht="24.95" customHeight="1">
      <c r="B35" s="444" t="s">
        <v>2</v>
      </c>
      <c r="C35" s="445"/>
      <c r="D35" s="11">
        <v>561446</v>
      </c>
      <c r="E35" s="11">
        <v>4807</v>
      </c>
      <c r="F35" s="11">
        <v>190412</v>
      </c>
      <c r="G35" s="11">
        <f>SUM(D35:F35)</f>
        <v>756665</v>
      </c>
      <c r="H35" s="444" t="s">
        <v>5</v>
      </c>
      <c r="I35" s="445" t="s">
        <v>5</v>
      </c>
    </row>
    <row r="36" spans="2:9" ht="19.5">
      <c r="B36" s="32"/>
      <c r="C36" s="32"/>
      <c r="D36" s="31"/>
      <c r="E36" s="31"/>
      <c r="F36" s="31"/>
      <c r="G36" s="20"/>
      <c r="H36" s="30"/>
      <c r="I36" s="30"/>
    </row>
    <row r="37" spans="2:9" ht="19.5">
      <c r="B37" s="32"/>
      <c r="C37" s="32"/>
      <c r="D37" s="31"/>
      <c r="E37" s="31"/>
      <c r="F37" s="31"/>
      <c r="G37" s="20"/>
      <c r="H37" s="30"/>
      <c r="I37" s="30"/>
    </row>
    <row r="38" spans="2:9" ht="19.5">
      <c r="B38" s="32"/>
      <c r="C38" s="32"/>
      <c r="D38" s="31"/>
      <c r="E38" s="31"/>
      <c r="F38" s="31"/>
      <c r="G38" s="20"/>
      <c r="H38" s="30"/>
      <c r="I38" s="30"/>
    </row>
    <row r="39" spans="2:9" ht="19.5">
      <c r="B39" s="15" t="s">
        <v>379</v>
      </c>
      <c r="I39" s="14" t="s">
        <v>303</v>
      </c>
    </row>
    <row r="40" spans="2:9" ht="19.5">
      <c r="B40" s="473" t="s">
        <v>302</v>
      </c>
      <c r="C40" s="473"/>
      <c r="D40" s="473"/>
      <c r="E40" s="473"/>
      <c r="F40" s="473"/>
      <c r="G40" s="473"/>
      <c r="H40" s="473"/>
      <c r="I40" s="473"/>
    </row>
    <row r="41" spans="2:9" ht="19.5">
      <c r="B41" s="473" t="s">
        <v>301</v>
      </c>
      <c r="C41" s="473"/>
      <c r="D41" s="473"/>
      <c r="E41" s="473"/>
      <c r="F41" s="473"/>
      <c r="G41" s="473"/>
      <c r="H41" s="473"/>
      <c r="I41" s="473"/>
    </row>
    <row r="42" spans="2:9" ht="19.5" hidden="1">
      <c r="B42" s="17"/>
      <c r="C42" s="17"/>
      <c r="D42" s="17"/>
      <c r="E42" s="17"/>
      <c r="F42" s="17"/>
      <c r="G42" s="17"/>
      <c r="H42" s="17"/>
      <c r="I42" s="17"/>
    </row>
    <row r="43" spans="2:9" s="146" customFormat="1" ht="19.5">
      <c r="B43" s="371" t="s">
        <v>118</v>
      </c>
      <c r="C43" s="372"/>
      <c r="D43" s="236" t="s">
        <v>212</v>
      </c>
      <c r="E43" s="237"/>
      <c r="F43" s="237"/>
      <c r="G43" s="238"/>
      <c r="H43" s="371" t="s">
        <v>0</v>
      </c>
      <c r="I43" s="372"/>
    </row>
    <row r="44" spans="2:9" s="146" customFormat="1" ht="19.5">
      <c r="B44" s="373"/>
      <c r="C44" s="374"/>
      <c r="D44" s="196" t="s">
        <v>84</v>
      </c>
      <c r="E44" s="36" t="s">
        <v>85</v>
      </c>
      <c r="F44" s="196" t="s">
        <v>86</v>
      </c>
      <c r="G44" s="36" t="s">
        <v>35</v>
      </c>
      <c r="H44" s="373"/>
      <c r="I44" s="374"/>
    </row>
    <row r="45" spans="2:9" s="146" customFormat="1" ht="19.5">
      <c r="B45" s="373"/>
      <c r="C45" s="374"/>
      <c r="D45" s="161" t="s">
        <v>70</v>
      </c>
      <c r="E45" s="206" t="s">
        <v>140</v>
      </c>
      <c r="F45" s="161" t="s">
        <v>71</v>
      </c>
      <c r="G45" s="206" t="s">
        <v>34</v>
      </c>
      <c r="H45" s="373"/>
      <c r="I45" s="374"/>
    </row>
    <row r="46" spans="2:9" s="146" customFormat="1" ht="24.95" customHeight="1">
      <c r="B46" s="354" t="s">
        <v>24</v>
      </c>
      <c r="C46" s="355"/>
      <c r="D46" s="172"/>
      <c r="E46" s="172"/>
      <c r="F46" s="172"/>
      <c r="G46" s="172"/>
      <c r="H46" s="356" t="s">
        <v>23</v>
      </c>
      <c r="I46" s="357"/>
    </row>
    <row r="47" spans="2:9" s="146" customFormat="1" ht="24.95" customHeight="1">
      <c r="B47" s="475" t="s">
        <v>10</v>
      </c>
      <c r="C47" s="445"/>
      <c r="D47" s="11">
        <v>84014</v>
      </c>
      <c r="E47" s="11">
        <v>67</v>
      </c>
      <c r="F47" s="11">
        <v>302</v>
      </c>
      <c r="G47" s="11">
        <f>SUM(D47:F47)</f>
        <v>84383</v>
      </c>
      <c r="H47" s="475" t="s">
        <v>9</v>
      </c>
      <c r="I47" s="445" t="s">
        <v>9</v>
      </c>
    </row>
    <row r="48" spans="2:9" s="146" customFormat="1" ht="24.95" customHeight="1">
      <c r="B48" s="444" t="s">
        <v>3</v>
      </c>
      <c r="C48" s="445"/>
      <c r="D48" s="11">
        <v>84014</v>
      </c>
      <c r="E48" s="11">
        <v>67</v>
      </c>
      <c r="F48" s="11">
        <v>302</v>
      </c>
      <c r="G48" s="11">
        <f>SUM(D48:F48)</f>
        <v>84383</v>
      </c>
      <c r="H48" s="444" t="s">
        <v>4</v>
      </c>
      <c r="I48" s="445" t="s">
        <v>4</v>
      </c>
    </row>
    <row r="49" spans="2:9" s="146" customFormat="1" ht="24.95" customHeight="1">
      <c r="B49" s="444" t="s">
        <v>2</v>
      </c>
      <c r="C49" s="445"/>
      <c r="D49" s="11">
        <v>568108</v>
      </c>
      <c r="E49" s="11">
        <v>521</v>
      </c>
      <c r="F49" s="11">
        <v>1077</v>
      </c>
      <c r="G49" s="11">
        <f>SUM(D49:F49)</f>
        <v>569706</v>
      </c>
      <c r="H49" s="444" t="s">
        <v>5</v>
      </c>
      <c r="I49" s="445" t="s">
        <v>5</v>
      </c>
    </row>
    <row r="50" spans="2:9" s="146" customFormat="1" ht="24.95" customHeight="1">
      <c r="B50" s="362" t="s">
        <v>26</v>
      </c>
      <c r="C50" s="363"/>
      <c r="D50" s="168"/>
      <c r="E50" s="168"/>
      <c r="F50" s="168"/>
      <c r="G50" s="168"/>
      <c r="H50" s="364" t="s">
        <v>25</v>
      </c>
      <c r="I50" s="365"/>
    </row>
    <row r="51" spans="2:9" s="146" customFormat="1" ht="24.95" customHeight="1">
      <c r="B51" s="440" t="s">
        <v>10</v>
      </c>
      <c r="C51" s="441"/>
      <c r="D51" s="10">
        <v>80</v>
      </c>
      <c r="E51" s="10">
        <v>688</v>
      </c>
      <c r="F51" s="10">
        <v>39763</v>
      </c>
      <c r="G51" s="10">
        <f>SUM(D51:F51)</f>
        <v>40531</v>
      </c>
      <c r="H51" s="440" t="s">
        <v>9</v>
      </c>
      <c r="I51" s="441" t="s">
        <v>9</v>
      </c>
    </row>
    <row r="52" spans="2:9" s="146" customFormat="1" ht="24.95" customHeight="1">
      <c r="B52" s="440" t="s">
        <v>3</v>
      </c>
      <c r="C52" s="441"/>
      <c r="D52" s="10">
        <v>80</v>
      </c>
      <c r="E52" s="10">
        <v>688</v>
      </c>
      <c r="F52" s="10">
        <v>39763</v>
      </c>
      <c r="G52" s="10">
        <f>SUM(D52:F52)</f>
        <v>40531</v>
      </c>
      <c r="H52" s="440" t="s">
        <v>4</v>
      </c>
      <c r="I52" s="441" t="s">
        <v>4</v>
      </c>
    </row>
    <row r="53" spans="2:9" s="146" customFormat="1" ht="24.95" customHeight="1">
      <c r="B53" s="440" t="s">
        <v>2</v>
      </c>
      <c r="C53" s="441"/>
      <c r="D53" s="10">
        <v>1121</v>
      </c>
      <c r="E53" s="10">
        <v>6047</v>
      </c>
      <c r="F53" s="10">
        <v>297831</v>
      </c>
      <c r="G53" s="10">
        <f>SUM(D53:F53)</f>
        <v>304999</v>
      </c>
      <c r="H53" s="440" t="s">
        <v>5</v>
      </c>
      <c r="I53" s="441" t="s">
        <v>5</v>
      </c>
    </row>
    <row r="54" spans="2:9" s="146" customFormat="1" ht="24.95" customHeight="1">
      <c r="B54" s="354" t="s">
        <v>28</v>
      </c>
      <c r="C54" s="355"/>
      <c r="D54" s="172"/>
      <c r="E54" s="172"/>
      <c r="F54" s="172"/>
      <c r="G54" s="172"/>
      <c r="H54" s="356" t="s">
        <v>27</v>
      </c>
      <c r="I54" s="357"/>
    </row>
    <row r="55" spans="2:9" s="146" customFormat="1" ht="24.95" customHeight="1">
      <c r="B55" s="475" t="s">
        <v>10</v>
      </c>
      <c r="C55" s="445"/>
      <c r="D55" s="11">
        <v>58669</v>
      </c>
      <c r="E55" s="11">
        <v>20729</v>
      </c>
      <c r="F55" s="11">
        <v>103023</v>
      </c>
      <c r="G55" s="11">
        <f>SUM(D55:F55)</f>
        <v>182421</v>
      </c>
      <c r="H55" s="475" t="s">
        <v>9</v>
      </c>
      <c r="I55" s="445" t="s">
        <v>9</v>
      </c>
    </row>
    <row r="56" spans="2:9" s="146" customFormat="1" ht="24.95" customHeight="1">
      <c r="B56" s="444" t="s">
        <v>3</v>
      </c>
      <c r="C56" s="445"/>
      <c r="D56" s="11">
        <v>58669</v>
      </c>
      <c r="E56" s="11">
        <v>20729</v>
      </c>
      <c r="F56" s="11">
        <v>103023</v>
      </c>
      <c r="G56" s="11">
        <f>SUM(D56:F56)</f>
        <v>182421</v>
      </c>
      <c r="H56" s="444" t="s">
        <v>4</v>
      </c>
      <c r="I56" s="445" t="s">
        <v>4</v>
      </c>
    </row>
    <row r="57" spans="2:9" s="146" customFormat="1" ht="24.95" customHeight="1">
      <c r="B57" s="444" t="s">
        <v>2</v>
      </c>
      <c r="C57" s="445"/>
      <c r="D57" s="11">
        <v>425118</v>
      </c>
      <c r="E57" s="11">
        <v>179700</v>
      </c>
      <c r="F57" s="11">
        <v>644736</v>
      </c>
      <c r="G57" s="11">
        <f>SUM(D57:F57)</f>
        <v>1249554</v>
      </c>
      <c r="H57" s="444" t="s">
        <v>5</v>
      </c>
      <c r="I57" s="445" t="s">
        <v>5</v>
      </c>
    </row>
    <row r="58" spans="2:9" s="146" customFormat="1" ht="24.95" customHeight="1">
      <c r="B58" s="362" t="s">
        <v>30</v>
      </c>
      <c r="C58" s="363"/>
      <c r="D58" s="168"/>
      <c r="E58" s="168"/>
      <c r="F58" s="168"/>
      <c r="G58" s="168"/>
      <c r="H58" s="364" t="s">
        <v>29</v>
      </c>
      <c r="I58" s="365"/>
    </row>
    <row r="59" spans="2:9" s="146" customFormat="1" ht="24.95" customHeight="1">
      <c r="B59" s="440" t="s">
        <v>10</v>
      </c>
      <c r="C59" s="441"/>
      <c r="D59" s="10">
        <v>62323</v>
      </c>
      <c r="E59" s="10">
        <v>5477</v>
      </c>
      <c r="F59" s="10">
        <v>4766</v>
      </c>
      <c r="G59" s="10">
        <f>SUM(D59:F59)</f>
        <v>72566</v>
      </c>
      <c r="H59" s="440" t="s">
        <v>9</v>
      </c>
      <c r="I59" s="441" t="s">
        <v>9</v>
      </c>
    </row>
    <row r="60" spans="2:9" s="146" customFormat="1" ht="24.95" customHeight="1">
      <c r="B60" s="440" t="s">
        <v>3</v>
      </c>
      <c r="C60" s="441"/>
      <c r="D60" s="10">
        <v>62323</v>
      </c>
      <c r="E60" s="10">
        <v>5477</v>
      </c>
      <c r="F60" s="10">
        <v>4766</v>
      </c>
      <c r="G60" s="10">
        <f>SUM(D60:F60)</f>
        <v>72566</v>
      </c>
      <c r="H60" s="440" t="s">
        <v>4</v>
      </c>
      <c r="I60" s="441" t="s">
        <v>4</v>
      </c>
    </row>
    <row r="61" spans="2:9" s="146" customFormat="1" ht="24.95" customHeight="1">
      <c r="B61" s="440" t="s">
        <v>2</v>
      </c>
      <c r="C61" s="441"/>
      <c r="D61" s="10">
        <v>391918</v>
      </c>
      <c r="E61" s="10">
        <v>39948</v>
      </c>
      <c r="F61" s="10">
        <v>26345</v>
      </c>
      <c r="G61" s="10">
        <f>SUM(D61:F61)</f>
        <v>458211</v>
      </c>
      <c r="H61" s="440" t="s">
        <v>5</v>
      </c>
      <c r="I61" s="441" t="s">
        <v>5</v>
      </c>
    </row>
    <row r="62" spans="2:9" s="146" customFormat="1" ht="24.95" customHeight="1">
      <c r="B62" s="354" t="s">
        <v>31</v>
      </c>
      <c r="C62" s="355"/>
      <c r="D62" s="172"/>
      <c r="E62" s="172"/>
      <c r="F62" s="172"/>
      <c r="G62" s="172"/>
      <c r="H62" s="356" t="s">
        <v>6</v>
      </c>
      <c r="I62" s="357"/>
    </row>
    <row r="63" spans="2:9" s="146" customFormat="1" ht="24.95" customHeight="1">
      <c r="B63" s="475" t="s">
        <v>10</v>
      </c>
      <c r="C63" s="445"/>
      <c r="D63" s="11">
        <v>71461</v>
      </c>
      <c r="E63" s="11">
        <v>730</v>
      </c>
      <c r="F63" s="11">
        <v>501</v>
      </c>
      <c r="G63" s="11">
        <f>SUM(D63:F63)</f>
        <v>72692</v>
      </c>
      <c r="H63" s="475" t="s">
        <v>9</v>
      </c>
      <c r="I63" s="445" t="s">
        <v>9</v>
      </c>
    </row>
    <row r="64" spans="2:9" s="146" customFormat="1" ht="24.95" customHeight="1">
      <c r="B64" s="444" t="s">
        <v>3</v>
      </c>
      <c r="C64" s="445"/>
      <c r="D64" s="11">
        <v>71461</v>
      </c>
      <c r="E64" s="11">
        <v>730</v>
      </c>
      <c r="F64" s="11">
        <v>501</v>
      </c>
      <c r="G64" s="11">
        <f>SUM(D64:F64)</f>
        <v>72692</v>
      </c>
      <c r="H64" s="444" t="s">
        <v>4</v>
      </c>
      <c r="I64" s="445" t="s">
        <v>4</v>
      </c>
    </row>
    <row r="65" spans="2:10" s="146" customFormat="1" ht="24.95" customHeight="1">
      <c r="B65" s="444" t="s">
        <v>2</v>
      </c>
      <c r="C65" s="445"/>
      <c r="D65" s="11">
        <v>392611</v>
      </c>
      <c r="E65" s="11">
        <v>3626</v>
      </c>
      <c r="F65" s="11">
        <v>3753</v>
      </c>
      <c r="G65" s="11">
        <f>SUM(D65:F65)</f>
        <v>399990</v>
      </c>
      <c r="H65" s="444" t="s">
        <v>5</v>
      </c>
      <c r="I65" s="445" t="s">
        <v>5</v>
      </c>
    </row>
    <row r="66" spans="2:10" s="146" customFormat="1" ht="24.95" customHeight="1">
      <c r="B66" s="362" t="s">
        <v>33</v>
      </c>
      <c r="C66" s="363"/>
      <c r="D66" s="168"/>
      <c r="E66" s="168"/>
      <c r="F66" s="168"/>
      <c r="G66" s="168"/>
      <c r="H66" s="364" t="s">
        <v>32</v>
      </c>
      <c r="I66" s="365"/>
    </row>
    <row r="67" spans="2:10" s="146" customFormat="1" ht="24.95" customHeight="1">
      <c r="B67" s="440" t="s">
        <v>10</v>
      </c>
      <c r="C67" s="441"/>
      <c r="D67" s="10">
        <v>11181</v>
      </c>
      <c r="E67" s="10">
        <v>12686</v>
      </c>
      <c r="F67" s="10">
        <v>37266</v>
      </c>
      <c r="G67" s="10">
        <f>SUM(D67:F67)</f>
        <v>61133</v>
      </c>
      <c r="H67" s="440" t="s">
        <v>9</v>
      </c>
      <c r="I67" s="441" t="s">
        <v>9</v>
      </c>
    </row>
    <row r="68" spans="2:10" s="146" customFormat="1" ht="24.95" customHeight="1">
      <c r="B68" s="440" t="s">
        <v>3</v>
      </c>
      <c r="C68" s="441"/>
      <c r="D68" s="10">
        <v>11181</v>
      </c>
      <c r="E68" s="10">
        <v>12686</v>
      </c>
      <c r="F68" s="10">
        <v>37266</v>
      </c>
      <c r="G68" s="10">
        <f>SUM(D68:F68)</f>
        <v>61133</v>
      </c>
      <c r="H68" s="440" t="s">
        <v>4</v>
      </c>
      <c r="I68" s="441" t="s">
        <v>4</v>
      </c>
    </row>
    <row r="69" spans="2:10" s="146" customFormat="1" ht="24.95" customHeight="1">
      <c r="B69" s="440" t="s">
        <v>2</v>
      </c>
      <c r="C69" s="441"/>
      <c r="D69" s="10">
        <v>62868</v>
      </c>
      <c r="E69" s="10">
        <v>87524</v>
      </c>
      <c r="F69" s="10">
        <v>247499</v>
      </c>
      <c r="G69" s="10">
        <f>SUM(D69:F69)</f>
        <v>397891</v>
      </c>
      <c r="H69" s="440" t="s">
        <v>5</v>
      </c>
      <c r="I69" s="441" t="s">
        <v>5</v>
      </c>
    </row>
    <row r="70" spans="2:10" s="146" customFormat="1" ht="24.95" customHeight="1">
      <c r="B70" s="212"/>
      <c r="C70" s="213" t="s">
        <v>35</v>
      </c>
      <c r="D70" s="200"/>
      <c r="E70" s="200"/>
      <c r="F70" s="200"/>
      <c r="G70" s="200"/>
      <c r="H70" s="352" t="s">
        <v>34</v>
      </c>
      <c r="I70" s="353"/>
    </row>
    <row r="71" spans="2:10" s="146" customFormat="1" ht="24.95" customHeight="1">
      <c r="B71" s="454" t="s">
        <v>10</v>
      </c>
      <c r="C71" s="455"/>
      <c r="D71" s="12">
        <f>D9+D13+D17+D21+D25+D29+D33+D47+D51+D55+D59+D63+D67</f>
        <v>2945388</v>
      </c>
      <c r="E71" s="12">
        <f>E9+E13+E17+E21+E25+E29+E33+E47+E51+E55+E59+E63+E67</f>
        <v>72905</v>
      </c>
      <c r="F71" s="12">
        <f>F9+F13+F17+F21+F25+F29+F33+F47+F51+F55+F59+F63+F67</f>
        <v>663634</v>
      </c>
      <c r="G71" s="12">
        <f>SUM(D71:F71)</f>
        <v>3681927</v>
      </c>
      <c r="H71" s="454" t="s">
        <v>9</v>
      </c>
      <c r="I71" s="455"/>
    </row>
    <row r="72" spans="2:10" s="146" customFormat="1" ht="24.95" customHeight="1">
      <c r="B72" s="454" t="s">
        <v>3</v>
      </c>
      <c r="C72" s="455"/>
      <c r="D72" s="12">
        <f t="shared" ref="D72:F73" si="0">D10+D14+D18+D22+D26+D30+D34+D48+D52+D56+D60+D64+D68</f>
        <v>2945388</v>
      </c>
      <c r="E72" s="12">
        <f t="shared" si="0"/>
        <v>72905</v>
      </c>
      <c r="F72" s="12">
        <f t="shared" si="0"/>
        <v>663634</v>
      </c>
      <c r="G72" s="12">
        <f>SUM(D72:F72)</f>
        <v>3681927</v>
      </c>
      <c r="H72" s="454" t="s">
        <v>4</v>
      </c>
      <c r="I72" s="455"/>
    </row>
    <row r="73" spans="2:10" s="146" customFormat="1" ht="24.95" customHeight="1">
      <c r="B73" s="454" t="s">
        <v>2</v>
      </c>
      <c r="C73" s="455"/>
      <c r="D73" s="12">
        <f>D11+D15+D19+D23+D27+D31+D35+D49+D53+D57+D61+D65+D69</f>
        <v>16923368</v>
      </c>
      <c r="E73" s="12">
        <f>E11+E15+E19+E23+E27+E31+E35+E49+E53+E57+E61+E65+E69</f>
        <v>503450</v>
      </c>
      <c r="F73" s="12">
        <f t="shared" si="0"/>
        <v>4165630</v>
      </c>
      <c r="G73" s="12">
        <f>SUM(D73:F73)</f>
        <v>21592448</v>
      </c>
      <c r="H73" s="454" t="s">
        <v>5</v>
      </c>
      <c r="I73" s="455"/>
    </row>
    <row r="74" spans="2:10" ht="18">
      <c r="B74" s="477" t="s">
        <v>332</v>
      </c>
      <c r="C74" s="477"/>
      <c r="D74" s="477"/>
      <c r="E74" s="477"/>
      <c r="F74" s="55"/>
      <c r="G74" s="55"/>
      <c r="H74" s="55"/>
      <c r="I74" s="100" t="s">
        <v>333</v>
      </c>
    </row>
    <row r="75" spans="2:10" ht="16.5">
      <c r="J75" s="85"/>
    </row>
    <row r="77" spans="2:10" ht="29.25" customHeight="1">
      <c r="D77" s="79"/>
      <c r="E77" s="79"/>
      <c r="F77" s="79"/>
      <c r="G77" s="79"/>
    </row>
  </sheetData>
  <mergeCells count="122">
    <mergeCell ref="B5:C7"/>
    <mergeCell ref="D5:G5"/>
    <mergeCell ref="H5:I7"/>
    <mergeCell ref="H8:I8"/>
    <mergeCell ref="B8:C8"/>
    <mergeCell ref="B3:I3"/>
    <mergeCell ref="B4:I4"/>
    <mergeCell ref="B9:C9"/>
    <mergeCell ref="H9:I9"/>
    <mergeCell ref="B10:C10"/>
    <mergeCell ref="H10:I10"/>
    <mergeCell ref="B11:C11"/>
    <mergeCell ref="H11:I11"/>
    <mergeCell ref="H12:I12"/>
    <mergeCell ref="B13:C13"/>
    <mergeCell ref="H13:I13"/>
    <mergeCell ref="B14:C14"/>
    <mergeCell ref="H14:I14"/>
    <mergeCell ref="B15:C15"/>
    <mergeCell ref="H15:I15"/>
    <mergeCell ref="B12:C12"/>
    <mergeCell ref="H16:I16"/>
    <mergeCell ref="B17:C17"/>
    <mergeCell ref="H17:I17"/>
    <mergeCell ref="B18:C18"/>
    <mergeCell ref="H18:I18"/>
    <mergeCell ref="B19:C19"/>
    <mergeCell ref="H19:I19"/>
    <mergeCell ref="B16:C16"/>
    <mergeCell ref="H20:I20"/>
    <mergeCell ref="B21:C21"/>
    <mergeCell ref="H21:I21"/>
    <mergeCell ref="B22:C22"/>
    <mergeCell ref="H22:I22"/>
    <mergeCell ref="B23:C23"/>
    <mergeCell ref="H23:I23"/>
    <mergeCell ref="B20:C20"/>
    <mergeCell ref="H24:I24"/>
    <mergeCell ref="B25:C25"/>
    <mergeCell ref="H25:I25"/>
    <mergeCell ref="B26:C26"/>
    <mergeCell ref="H26:I26"/>
    <mergeCell ref="B27:C27"/>
    <mergeCell ref="H27:I27"/>
    <mergeCell ref="B24:C24"/>
    <mergeCell ref="H28:I28"/>
    <mergeCell ref="B29:C29"/>
    <mergeCell ref="H29:I29"/>
    <mergeCell ref="B30:C30"/>
    <mergeCell ref="H30:I30"/>
    <mergeCell ref="B31:C31"/>
    <mergeCell ref="H31:I31"/>
    <mergeCell ref="B28:C28"/>
    <mergeCell ref="H32:I32"/>
    <mergeCell ref="B33:C33"/>
    <mergeCell ref="H33:I33"/>
    <mergeCell ref="B34:C34"/>
    <mergeCell ref="H34:I34"/>
    <mergeCell ref="B35:C35"/>
    <mergeCell ref="H35:I35"/>
    <mergeCell ref="B32:C32"/>
    <mergeCell ref="B40:I40"/>
    <mergeCell ref="B41:I41"/>
    <mergeCell ref="B43:C45"/>
    <mergeCell ref="D43:G43"/>
    <mergeCell ref="H43:I45"/>
    <mergeCell ref="H46:I46"/>
    <mergeCell ref="B46:C46"/>
    <mergeCell ref="B47:C47"/>
    <mergeCell ref="H47:I47"/>
    <mergeCell ref="B48:C48"/>
    <mergeCell ref="H48:I48"/>
    <mergeCell ref="B49:C49"/>
    <mergeCell ref="H49:I49"/>
    <mergeCell ref="H50:I50"/>
    <mergeCell ref="B51:C51"/>
    <mergeCell ref="H51:I51"/>
    <mergeCell ref="B52:C52"/>
    <mergeCell ref="H52:I52"/>
    <mergeCell ref="B53:C53"/>
    <mergeCell ref="H53:I53"/>
    <mergeCell ref="B50:C50"/>
    <mergeCell ref="H54:I54"/>
    <mergeCell ref="B55:C55"/>
    <mergeCell ref="H55:I55"/>
    <mergeCell ref="B56:C56"/>
    <mergeCell ref="H56:I56"/>
    <mergeCell ref="B57:C57"/>
    <mergeCell ref="H57:I57"/>
    <mergeCell ref="B54:C54"/>
    <mergeCell ref="H58:I58"/>
    <mergeCell ref="B59:C59"/>
    <mergeCell ref="H59:I59"/>
    <mergeCell ref="B60:C60"/>
    <mergeCell ref="H60:I60"/>
    <mergeCell ref="B61:C61"/>
    <mergeCell ref="H61:I61"/>
    <mergeCell ref="B58:C58"/>
    <mergeCell ref="H62:I62"/>
    <mergeCell ref="B63:C63"/>
    <mergeCell ref="H63:I63"/>
    <mergeCell ref="B64:C64"/>
    <mergeCell ref="H64:I64"/>
    <mergeCell ref="B65:C65"/>
    <mergeCell ref="H65:I65"/>
    <mergeCell ref="B62:C62"/>
    <mergeCell ref="H66:I66"/>
    <mergeCell ref="B67:C67"/>
    <mergeCell ref="H67:I67"/>
    <mergeCell ref="B68:C68"/>
    <mergeCell ref="H68:I68"/>
    <mergeCell ref="B69:C69"/>
    <mergeCell ref="H69:I69"/>
    <mergeCell ref="B66:C66"/>
    <mergeCell ref="B74:E74"/>
    <mergeCell ref="H70:I70"/>
    <mergeCell ref="B71:C71"/>
    <mergeCell ref="H71:I71"/>
    <mergeCell ref="B72:C72"/>
    <mergeCell ref="H72:I72"/>
    <mergeCell ref="B73:C73"/>
    <mergeCell ref="H73:I73"/>
  </mergeCells>
  <pageMargins left="0.7" right="0.7" top="0.75" bottom="0.75" header="0.3" footer="0.3"/>
  <pageSetup paperSize="9" scale="28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4">
    <tabColor theme="8" tint="0.79998168889431442"/>
    <pageSetUpPr fitToPage="1"/>
  </sheetPr>
  <dimension ref="B1:I22"/>
  <sheetViews>
    <sheetView showGridLines="0" rightToLeft="1" view="pageBreakPreview" zoomScaleNormal="100" zoomScaleSheetLayoutView="100" workbookViewId="0">
      <selection activeCell="I22" sqref="B2:I22"/>
    </sheetView>
  </sheetViews>
  <sheetFormatPr defaultRowHeight="12.75"/>
  <cols>
    <col min="1" max="1" width="6.42578125" customWidth="1"/>
    <col min="2" max="8" width="25.7109375" customWidth="1"/>
    <col min="9" max="9" width="31.28515625" customWidth="1"/>
  </cols>
  <sheetData>
    <row r="1" spans="2:9" ht="23.45" customHeight="1"/>
    <row r="2" spans="2:9" ht="23.45" customHeight="1">
      <c r="B2" t="s">
        <v>326</v>
      </c>
      <c r="I2" t="s">
        <v>327</v>
      </c>
    </row>
    <row r="3" spans="2:9" ht="25.5">
      <c r="B3" s="241" t="s">
        <v>245</v>
      </c>
      <c r="C3" s="241"/>
      <c r="D3" s="241"/>
      <c r="E3" s="241"/>
      <c r="F3" s="241"/>
      <c r="G3" s="241"/>
      <c r="H3" s="241"/>
      <c r="I3" s="241"/>
    </row>
    <row r="4" spans="2:9" ht="30.75" customHeight="1">
      <c r="B4" s="241" t="s">
        <v>246</v>
      </c>
      <c r="C4" s="241"/>
      <c r="D4" s="241"/>
      <c r="E4" s="241"/>
      <c r="F4" s="241"/>
      <c r="G4" s="241"/>
      <c r="H4" s="241"/>
      <c r="I4" s="241"/>
    </row>
    <row r="5" spans="2:9" ht="20.25">
      <c r="B5" s="242" t="s">
        <v>1</v>
      </c>
      <c r="C5" s="245" t="s">
        <v>178</v>
      </c>
      <c r="D5" s="246"/>
      <c r="E5" s="246"/>
      <c r="F5" s="246"/>
      <c r="G5" s="246"/>
      <c r="H5" s="247"/>
      <c r="I5" s="242" t="s">
        <v>0</v>
      </c>
    </row>
    <row r="6" spans="2:9" ht="64.5" customHeight="1">
      <c r="B6" s="243"/>
      <c r="C6" s="97" t="s">
        <v>151</v>
      </c>
      <c r="D6" s="190" t="s">
        <v>152</v>
      </c>
      <c r="E6" s="190" t="s">
        <v>381</v>
      </c>
      <c r="F6" s="190" t="s">
        <v>380</v>
      </c>
      <c r="G6" s="190" t="s">
        <v>153</v>
      </c>
      <c r="H6" s="190" t="s">
        <v>35</v>
      </c>
      <c r="I6" s="243"/>
    </row>
    <row r="7" spans="2:9" ht="20.25">
      <c r="B7" s="244"/>
      <c r="C7" s="191" t="s">
        <v>170</v>
      </c>
      <c r="D7" s="192" t="s">
        <v>172</v>
      </c>
      <c r="E7" s="192" t="s">
        <v>382</v>
      </c>
      <c r="F7" s="192" t="s">
        <v>383</v>
      </c>
      <c r="G7" s="192" t="s">
        <v>179</v>
      </c>
      <c r="H7" s="192" t="s">
        <v>34</v>
      </c>
      <c r="I7" s="244"/>
    </row>
    <row r="8" spans="2:9" ht="25.5">
      <c r="B8" s="6" t="s">
        <v>8</v>
      </c>
      <c r="C8" s="98">
        <v>40566</v>
      </c>
      <c r="D8" s="98">
        <v>159361</v>
      </c>
      <c r="E8" s="98">
        <v>286004</v>
      </c>
      <c r="F8" s="52">
        <v>253895</v>
      </c>
      <c r="G8" s="52">
        <v>125564</v>
      </c>
      <c r="H8" s="52">
        <f>SUM(C8:G8)</f>
        <v>865390</v>
      </c>
      <c r="I8" s="6" t="s">
        <v>7</v>
      </c>
    </row>
    <row r="9" spans="2:9" ht="25.5">
      <c r="B9" s="7" t="s">
        <v>12</v>
      </c>
      <c r="C9" s="51">
        <v>56422</v>
      </c>
      <c r="D9" s="51">
        <v>180981</v>
      </c>
      <c r="E9" s="51">
        <v>274684</v>
      </c>
      <c r="F9" s="51">
        <v>220068</v>
      </c>
      <c r="G9" s="51">
        <v>177073</v>
      </c>
      <c r="H9" s="51">
        <f>SUM(C9:G9)</f>
        <v>909228</v>
      </c>
      <c r="I9" s="7" t="s">
        <v>11</v>
      </c>
    </row>
    <row r="10" spans="2:9" ht="21.95" customHeight="1">
      <c r="B10" s="6" t="s">
        <v>14</v>
      </c>
      <c r="C10" s="52">
        <v>18377</v>
      </c>
      <c r="D10" s="52">
        <v>69763</v>
      </c>
      <c r="E10" s="52">
        <v>81969</v>
      </c>
      <c r="F10" s="52">
        <v>53490</v>
      </c>
      <c r="G10" s="52">
        <v>29448</v>
      </c>
      <c r="H10" s="52">
        <f>SUM(C10:G10)</f>
        <v>253047</v>
      </c>
      <c r="I10" s="6" t="s">
        <v>13</v>
      </c>
    </row>
    <row r="11" spans="2:9" ht="25.5">
      <c r="B11" s="7" t="s">
        <v>16</v>
      </c>
      <c r="C11" s="51">
        <v>13733</v>
      </c>
      <c r="D11" s="51">
        <v>40752</v>
      </c>
      <c r="E11" s="51">
        <v>44385</v>
      </c>
      <c r="F11" s="51">
        <v>37761</v>
      </c>
      <c r="G11" s="51">
        <v>34317</v>
      </c>
      <c r="H11" s="51">
        <f>SUM(C11:G11)</f>
        <v>170948</v>
      </c>
      <c r="I11" s="7" t="s">
        <v>15</v>
      </c>
    </row>
    <row r="12" spans="2:9" ht="25.5">
      <c r="B12" s="6" t="s">
        <v>18</v>
      </c>
      <c r="C12" s="52">
        <v>18022</v>
      </c>
      <c r="D12" s="52">
        <v>83758</v>
      </c>
      <c r="E12" s="52">
        <v>130143</v>
      </c>
      <c r="F12" s="52">
        <v>165235</v>
      </c>
      <c r="G12" s="52">
        <v>131056</v>
      </c>
      <c r="H12" s="52">
        <f t="shared" ref="H12:H20" si="0">SUM(C12:G12)</f>
        <v>528214</v>
      </c>
      <c r="I12" s="6" t="s">
        <v>17</v>
      </c>
    </row>
    <row r="13" spans="2:9" ht="25.5">
      <c r="B13" s="7" t="s">
        <v>20</v>
      </c>
      <c r="C13" s="51">
        <v>26398</v>
      </c>
      <c r="D13" s="51">
        <v>78102</v>
      </c>
      <c r="E13" s="51">
        <v>119848</v>
      </c>
      <c r="F13" s="51">
        <v>55060</v>
      </c>
      <c r="G13" s="51">
        <v>35854</v>
      </c>
      <c r="H13" s="51">
        <f t="shared" si="0"/>
        <v>315262</v>
      </c>
      <c r="I13" s="7" t="s">
        <v>19</v>
      </c>
    </row>
    <row r="14" spans="2:9" ht="25.5">
      <c r="B14" s="6" t="s">
        <v>22</v>
      </c>
      <c r="C14" s="52">
        <v>10482</v>
      </c>
      <c r="D14" s="52">
        <v>39625</v>
      </c>
      <c r="E14" s="52">
        <v>45037</v>
      </c>
      <c r="F14" s="52">
        <v>19937</v>
      </c>
      <c r="G14" s="52">
        <v>11031</v>
      </c>
      <c r="H14" s="52">
        <f t="shared" si="0"/>
        <v>126112</v>
      </c>
      <c r="I14" s="6" t="s">
        <v>21</v>
      </c>
    </row>
    <row r="15" spans="2:9" ht="25.5">
      <c r="B15" s="7" t="s">
        <v>24</v>
      </c>
      <c r="C15" s="51">
        <v>6449</v>
      </c>
      <c r="D15" s="51">
        <v>22457</v>
      </c>
      <c r="E15" s="51">
        <v>26820</v>
      </c>
      <c r="F15" s="51">
        <v>16358</v>
      </c>
      <c r="G15" s="51">
        <v>12299</v>
      </c>
      <c r="H15" s="51">
        <f t="shared" si="0"/>
        <v>84383</v>
      </c>
      <c r="I15" s="7" t="s">
        <v>23</v>
      </c>
    </row>
    <row r="16" spans="2:9" ht="25.5">
      <c r="B16" s="6" t="s">
        <v>26</v>
      </c>
      <c r="C16" s="52">
        <v>3077</v>
      </c>
      <c r="D16" s="52">
        <v>10574</v>
      </c>
      <c r="E16" s="52">
        <v>11029</v>
      </c>
      <c r="F16" s="52">
        <v>7599</v>
      </c>
      <c r="G16" s="52">
        <v>8252</v>
      </c>
      <c r="H16" s="52">
        <f t="shared" si="0"/>
        <v>40531</v>
      </c>
      <c r="I16" s="6" t="s">
        <v>25</v>
      </c>
    </row>
    <row r="17" spans="2:9" ht="25.5">
      <c r="B17" s="7" t="s">
        <v>28</v>
      </c>
      <c r="C17" s="51">
        <v>12589</v>
      </c>
      <c r="D17" s="51">
        <v>35405</v>
      </c>
      <c r="E17" s="51">
        <v>45647</v>
      </c>
      <c r="F17" s="51">
        <v>33715</v>
      </c>
      <c r="G17" s="51">
        <v>55065</v>
      </c>
      <c r="H17" s="51">
        <f t="shared" si="0"/>
        <v>182421</v>
      </c>
      <c r="I17" s="7" t="s">
        <v>27</v>
      </c>
    </row>
    <row r="18" spans="2:9" ht="25.5">
      <c r="B18" s="6" t="s">
        <v>30</v>
      </c>
      <c r="C18" s="52">
        <v>4682</v>
      </c>
      <c r="D18" s="52">
        <v>19844</v>
      </c>
      <c r="E18" s="52">
        <v>30318</v>
      </c>
      <c r="F18" s="52">
        <v>13813</v>
      </c>
      <c r="G18" s="52">
        <v>3909</v>
      </c>
      <c r="H18" s="52">
        <f t="shared" si="0"/>
        <v>72566</v>
      </c>
      <c r="I18" s="6" t="s">
        <v>29</v>
      </c>
    </row>
    <row r="19" spans="2:9" ht="25.5">
      <c r="B19" s="7" t="s">
        <v>31</v>
      </c>
      <c r="C19" s="51">
        <v>5868</v>
      </c>
      <c r="D19" s="51">
        <v>19438</v>
      </c>
      <c r="E19" s="51">
        <v>26243</v>
      </c>
      <c r="F19" s="51">
        <v>14632</v>
      </c>
      <c r="G19" s="51">
        <v>6511</v>
      </c>
      <c r="H19" s="51">
        <f t="shared" si="0"/>
        <v>72692</v>
      </c>
      <c r="I19" s="7" t="s">
        <v>6</v>
      </c>
    </row>
    <row r="20" spans="2:9" ht="25.5">
      <c r="B20" s="6" t="s">
        <v>33</v>
      </c>
      <c r="C20" s="52">
        <v>2507</v>
      </c>
      <c r="D20" s="52">
        <v>14275</v>
      </c>
      <c r="E20" s="52">
        <v>18441</v>
      </c>
      <c r="F20" s="52">
        <v>14447</v>
      </c>
      <c r="G20" s="52">
        <v>11463</v>
      </c>
      <c r="H20" s="52">
        <f t="shared" si="0"/>
        <v>61133</v>
      </c>
      <c r="I20" s="6" t="s">
        <v>32</v>
      </c>
    </row>
    <row r="21" spans="2:9" ht="25.5">
      <c r="B21" s="8" t="s">
        <v>35</v>
      </c>
      <c r="C21" s="53">
        <f t="shared" ref="C21:H21" si="1">SUM(C8:C20)</f>
        <v>219172</v>
      </c>
      <c r="D21" s="53">
        <f t="shared" si="1"/>
        <v>774335</v>
      </c>
      <c r="E21" s="53">
        <f t="shared" si="1"/>
        <v>1140568</v>
      </c>
      <c r="F21" s="53">
        <f t="shared" si="1"/>
        <v>906010</v>
      </c>
      <c r="G21" s="53">
        <f t="shared" si="1"/>
        <v>641842</v>
      </c>
      <c r="H21" s="53">
        <f t="shared" si="1"/>
        <v>3681927</v>
      </c>
      <c r="I21" s="8" t="s">
        <v>34</v>
      </c>
    </row>
    <row r="22" spans="2:9" s="165" customFormat="1" ht="18">
      <c r="B22" s="110" t="s">
        <v>332</v>
      </c>
      <c r="C22" s="110"/>
      <c r="D22" s="110"/>
      <c r="E22" s="124"/>
      <c r="F22" s="124"/>
      <c r="H22" s="110"/>
      <c r="I22" s="110" t="s">
        <v>333</v>
      </c>
    </row>
  </sheetData>
  <mergeCells count="5">
    <mergeCell ref="B3:I3"/>
    <mergeCell ref="B4:I4"/>
    <mergeCell ref="B5:B7"/>
    <mergeCell ref="C5:H5"/>
    <mergeCell ref="I5:I7"/>
  </mergeCells>
  <pageMargins left="0.7" right="0.7" top="0.75" bottom="0.75" header="0.3" footer="0.3"/>
  <pageSetup paperSize="9" scale="5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58">
    <pageSetUpPr fitToPage="1"/>
  </sheetPr>
  <dimension ref="C2:K79"/>
  <sheetViews>
    <sheetView showGridLines="0" rightToLeft="1" view="pageBreakPreview" topLeftCell="A62" zoomScale="90" zoomScaleNormal="100" zoomScaleSheetLayoutView="90" workbookViewId="0">
      <selection activeCell="I39" sqref="C39:I75"/>
    </sheetView>
  </sheetViews>
  <sheetFormatPr defaultRowHeight="12.75"/>
  <cols>
    <col min="2" max="2" width="4.28515625" customWidth="1"/>
    <col min="3" max="4" width="13.28515625" customWidth="1"/>
    <col min="5" max="7" width="23.42578125" customWidth="1"/>
    <col min="8" max="8" width="13.28515625" customWidth="1"/>
    <col min="9" max="9" width="25.140625" customWidth="1"/>
    <col min="10" max="10" width="3.7109375" customWidth="1"/>
    <col min="11" max="11" width="4.140625" customWidth="1"/>
  </cols>
  <sheetData>
    <row r="2" spans="3:11" ht="19.5">
      <c r="C2" s="15" t="s">
        <v>307</v>
      </c>
      <c r="I2" s="14" t="s">
        <v>211</v>
      </c>
      <c r="J2" s="14"/>
      <c r="K2" s="14"/>
    </row>
    <row r="3" spans="3:11" ht="24" customHeight="1">
      <c r="C3" s="241" t="s">
        <v>306</v>
      </c>
      <c r="D3" s="241"/>
      <c r="E3" s="241"/>
      <c r="F3" s="241"/>
      <c r="G3" s="241"/>
      <c r="H3" s="241"/>
      <c r="I3" s="241"/>
    </row>
    <row r="4" spans="3:11" ht="24" customHeight="1">
      <c r="C4" s="468" t="s">
        <v>305</v>
      </c>
      <c r="D4" s="468"/>
      <c r="E4" s="468"/>
      <c r="F4" s="468"/>
      <c r="G4" s="468"/>
      <c r="H4" s="468"/>
      <c r="I4" s="468"/>
    </row>
    <row r="5" spans="3:11" ht="19.5">
      <c r="C5" s="371" t="s">
        <v>118</v>
      </c>
      <c r="D5" s="372"/>
      <c r="E5" s="236" t="s">
        <v>213</v>
      </c>
      <c r="F5" s="237"/>
      <c r="G5" s="238"/>
      <c r="H5" s="371" t="s">
        <v>0</v>
      </c>
      <c r="I5" s="372"/>
    </row>
    <row r="6" spans="3:11" ht="19.5">
      <c r="C6" s="373"/>
      <c r="D6" s="374"/>
      <c r="E6" s="196" t="s">
        <v>44</v>
      </c>
      <c r="F6" s="196" t="s">
        <v>38</v>
      </c>
      <c r="G6" s="196" t="s">
        <v>35</v>
      </c>
      <c r="H6" s="373"/>
      <c r="I6" s="374"/>
    </row>
    <row r="7" spans="3:11" ht="19.5">
      <c r="C7" s="373"/>
      <c r="D7" s="374"/>
      <c r="E7" s="161" t="s">
        <v>45</v>
      </c>
      <c r="F7" s="161" t="s">
        <v>41</v>
      </c>
      <c r="G7" s="161" t="s">
        <v>34</v>
      </c>
      <c r="H7" s="373"/>
      <c r="I7" s="374"/>
    </row>
    <row r="8" spans="3:11" ht="24.95" customHeight="1">
      <c r="C8" s="354" t="s">
        <v>8</v>
      </c>
      <c r="D8" s="355"/>
      <c r="E8" s="172"/>
      <c r="F8" s="172"/>
      <c r="G8" s="172"/>
      <c r="H8" s="356" t="s">
        <v>7</v>
      </c>
      <c r="I8" s="357"/>
    </row>
    <row r="9" spans="3:11" ht="24.95" customHeight="1">
      <c r="C9" s="475" t="s">
        <v>10</v>
      </c>
      <c r="D9" s="445"/>
      <c r="E9" s="11">
        <v>864708</v>
      </c>
      <c r="F9" s="11">
        <v>682</v>
      </c>
      <c r="G9" s="11">
        <f>SUM(E9:F9)</f>
        <v>865390</v>
      </c>
      <c r="H9" s="475" t="s">
        <v>9</v>
      </c>
      <c r="I9" s="445" t="s">
        <v>9</v>
      </c>
    </row>
    <row r="10" spans="3:11" ht="24.95" customHeight="1">
      <c r="C10" s="444" t="s">
        <v>3</v>
      </c>
      <c r="D10" s="445"/>
      <c r="E10" s="11">
        <v>864708</v>
      </c>
      <c r="F10" s="11">
        <v>682</v>
      </c>
      <c r="G10" s="11">
        <f>SUM(E10:F10)</f>
        <v>865390</v>
      </c>
      <c r="H10" s="444" t="s">
        <v>4</v>
      </c>
      <c r="I10" s="445" t="s">
        <v>4</v>
      </c>
    </row>
    <row r="11" spans="3:11" ht="24.95" customHeight="1">
      <c r="C11" s="444" t="s">
        <v>2</v>
      </c>
      <c r="D11" s="445"/>
      <c r="E11" s="11">
        <v>4950801</v>
      </c>
      <c r="F11" s="11">
        <v>3501</v>
      </c>
      <c r="G11" s="11">
        <f>SUM(E11:F11)</f>
        <v>4954302</v>
      </c>
      <c r="H11" s="444" t="s">
        <v>5</v>
      </c>
      <c r="I11" s="445" t="s">
        <v>5</v>
      </c>
    </row>
    <row r="12" spans="3:11" ht="24.95" customHeight="1">
      <c r="C12" s="362" t="s">
        <v>12</v>
      </c>
      <c r="D12" s="363"/>
      <c r="E12" s="168"/>
      <c r="F12" s="168"/>
      <c r="G12" s="168"/>
      <c r="H12" s="364" t="s">
        <v>11</v>
      </c>
      <c r="I12" s="365"/>
    </row>
    <row r="13" spans="3:11" ht="24.95" customHeight="1">
      <c r="C13" s="440" t="s">
        <v>10</v>
      </c>
      <c r="D13" s="441"/>
      <c r="E13" s="10">
        <v>908202</v>
      </c>
      <c r="F13" s="10">
        <v>1026</v>
      </c>
      <c r="G13" s="10">
        <f>SUM(E13:F13)</f>
        <v>909228</v>
      </c>
      <c r="H13" s="440" t="s">
        <v>9</v>
      </c>
      <c r="I13" s="441" t="s">
        <v>9</v>
      </c>
    </row>
    <row r="14" spans="3:11" ht="24.95" customHeight="1">
      <c r="C14" s="440" t="s">
        <v>3</v>
      </c>
      <c r="D14" s="441"/>
      <c r="E14" s="10">
        <v>908202</v>
      </c>
      <c r="F14" s="10">
        <v>1026</v>
      </c>
      <c r="G14" s="10">
        <f>SUM(E14:F14)</f>
        <v>909228</v>
      </c>
      <c r="H14" s="440" t="s">
        <v>4</v>
      </c>
      <c r="I14" s="441" t="s">
        <v>4</v>
      </c>
    </row>
    <row r="15" spans="3:11" ht="24.95" customHeight="1">
      <c r="C15" s="440" t="s">
        <v>2</v>
      </c>
      <c r="D15" s="441"/>
      <c r="E15" s="10">
        <v>4720831</v>
      </c>
      <c r="F15" s="10">
        <v>8275</v>
      </c>
      <c r="G15" s="10">
        <f>SUM(E15:F15)</f>
        <v>4729106</v>
      </c>
      <c r="H15" s="440" t="s">
        <v>5</v>
      </c>
      <c r="I15" s="441" t="s">
        <v>5</v>
      </c>
    </row>
    <row r="16" spans="3:11" ht="24.95" customHeight="1">
      <c r="C16" s="354" t="s">
        <v>14</v>
      </c>
      <c r="D16" s="355"/>
      <c r="E16" s="172"/>
      <c r="F16" s="172"/>
      <c r="G16" s="172"/>
      <c r="H16" s="356" t="s">
        <v>13</v>
      </c>
      <c r="I16" s="357"/>
    </row>
    <row r="17" spans="3:9" ht="24.95" customHeight="1">
      <c r="C17" s="475" t="s">
        <v>10</v>
      </c>
      <c r="D17" s="445"/>
      <c r="E17" s="11">
        <v>252351</v>
      </c>
      <c r="F17" s="11">
        <v>696</v>
      </c>
      <c r="G17" s="11">
        <f>SUM(E17:F17)</f>
        <v>253047</v>
      </c>
      <c r="H17" s="475" t="s">
        <v>9</v>
      </c>
      <c r="I17" s="445" t="s">
        <v>9</v>
      </c>
    </row>
    <row r="18" spans="3:9" ht="24.95" customHeight="1">
      <c r="C18" s="444" t="s">
        <v>3</v>
      </c>
      <c r="D18" s="445"/>
      <c r="E18" s="11">
        <v>252351</v>
      </c>
      <c r="F18" s="11">
        <v>696</v>
      </c>
      <c r="G18" s="11">
        <f>SUM(E18:F18)</f>
        <v>253047</v>
      </c>
      <c r="H18" s="444" t="s">
        <v>4</v>
      </c>
      <c r="I18" s="445" t="s">
        <v>4</v>
      </c>
    </row>
    <row r="19" spans="3:9" ht="24.95" customHeight="1">
      <c r="C19" s="444" t="s">
        <v>2</v>
      </c>
      <c r="D19" s="445"/>
      <c r="E19" s="11">
        <v>1439317</v>
      </c>
      <c r="F19" s="11">
        <v>3853</v>
      </c>
      <c r="G19" s="11">
        <f>SUM(E19:F19)</f>
        <v>1443170</v>
      </c>
      <c r="H19" s="444" t="s">
        <v>5</v>
      </c>
      <c r="I19" s="445" t="s">
        <v>5</v>
      </c>
    </row>
    <row r="20" spans="3:9" ht="24.95" customHeight="1">
      <c r="C20" s="362" t="s">
        <v>16</v>
      </c>
      <c r="D20" s="363"/>
      <c r="E20" s="168"/>
      <c r="F20" s="168"/>
      <c r="G20" s="168"/>
      <c r="H20" s="364" t="s">
        <v>15</v>
      </c>
      <c r="I20" s="365"/>
    </row>
    <row r="21" spans="3:9" ht="24.95" customHeight="1">
      <c r="C21" s="440" t="s">
        <v>10</v>
      </c>
      <c r="D21" s="441"/>
      <c r="E21" s="10">
        <v>170762</v>
      </c>
      <c r="F21" s="10">
        <v>186</v>
      </c>
      <c r="G21" s="10">
        <f>SUM(E21:F21)</f>
        <v>170948</v>
      </c>
      <c r="H21" s="440" t="s">
        <v>9</v>
      </c>
      <c r="I21" s="441" t="s">
        <v>9</v>
      </c>
    </row>
    <row r="22" spans="3:9" ht="24.95" customHeight="1">
      <c r="C22" s="440" t="s">
        <v>3</v>
      </c>
      <c r="D22" s="441"/>
      <c r="E22" s="10">
        <v>170762</v>
      </c>
      <c r="F22" s="10">
        <v>186</v>
      </c>
      <c r="G22" s="10">
        <f>SUM(E22:F22)</f>
        <v>170948</v>
      </c>
      <c r="H22" s="440" t="s">
        <v>4</v>
      </c>
      <c r="I22" s="441" t="s">
        <v>4</v>
      </c>
    </row>
    <row r="23" spans="3:9" ht="24.95" customHeight="1">
      <c r="C23" s="440" t="s">
        <v>2</v>
      </c>
      <c r="D23" s="441"/>
      <c r="E23" s="10">
        <v>1088352</v>
      </c>
      <c r="F23" s="10">
        <v>642</v>
      </c>
      <c r="G23" s="10">
        <f>SUM(E23:F23)</f>
        <v>1088994</v>
      </c>
      <c r="H23" s="440" t="s">
        <v>5</v>
      </c>
      <c r="I23" s="441" t="s">
        <v>5</v>
      </c>
    </row>
    <row r="24" spans="3:9" ht="24.95" customHeight="1">
      <c r="C24" s="354" t="s">
        <v>18</v>
      </c>
      <c r="D24" s="355"/>
      <c r="E24" s="172"/>
      <c r="F24" s="172"/>
      <c r="G24" s="172"/>
      <c r="H24" s="356" t="s">
        <v>17</v>
      </c>
      <c r="I24" s="357"/>
    </row>
    <row r="25" spans="3:9" ht="24.95" customHeight="1">
      <c r="C25" s="475" t="s">
        <v>10</v>
      </c>
      <c r="D25" s="445"/>
      <c r="E25" s="11">
        <v>527117</v>
      </c>
      <c r="F25" s="11">
        <v>1097</v>
      </c>
      <c r="G25" s="11">
        <f>SUM(E25:F25)</f>
        <v>528214</v>
      </c>
      <c r="H25" s="475" t="s">
        <v>9</v>
      </c>
      <c r="I25" s="445" t="s">
        <v>9</v>
      </c>
    </row>
    <row r="26" spans="3:9" ht="24.95" customHeight="1">
      <c r="C26" s="444" t="s">
        <v>3</v>
      </c>
      <c r="D26" s="445"/>
      <c r="E26" s="11">
        <v>527117</v>
      </c>
      <c r="F26" s="11">
        <v>1097</v>
      </c>
      <c r="G26" s="11">
        <f>SUM(E26:F26)</f>
        <v>528214</v>
      </c>
      <c r="H26" s="444" t="s">
        <v>4</v>
      </c>
      <c r="I26" s="445" t="s">
        <v>4</v>
      </c>
    </row>
    <row r="27" spans="3:9" ht="24.95" customHeight="1">
      <c r="C27" s="475" t="s">
        <v>2</v>
      </c>
      <c r="D27" s="445"/>
      <c r="E27" s="11">
        <v>3396865</v>
      </c>
      <c r="F27" s="11">
        <v>2265</v>
      </c>
      <c r="G27" s="11">
        <f>SUM(E27:F27)</f>
        <v>3399130</v>
      </c>
      <c r="H27" s="444" t="s">
        <v>5</v>
      </c>
      <c r="I27" s="445" t="s">
        <v>5</v>
      </c>
    </row>
    <row r="28" spans="3:9" ht="24.95" customHeight="1">
      <c r="C28" s="362" t="s">
        <v>20</v>
      </c>
      <c r="D28" s="363"/>
      <c r="E28" s="168"/>
      <c r="F28" s="168"/>
      <c r="G28" s="168"/>
      <c r="H28" s="364" t="s">
        <v>19</v>
      </c>
      <c r="I28" s="365"/>
    </row>
    <row r="29" spans="3:9" ht="24.95" customHeight="1">
      <c r="C29" s="440" t="s">
        <v>10</v>
      </c>
      <c r="D29" s="441"/>
      <c r="E29" s="10">
        <v>315069</v>
      </c>
      <c r="F29" s="10">
        <v>193</v>
      </c>
      <c r="G29" s="10">
        <f>SUM(E29:F29)</f>
        <v>315262</v>
      </c>
      <c r="H29" s="440" t="s">
        <v>9</v>
      </c>
      <c r="I29" s="441" t="s">
        <v>9</v>
      </c>
    </row>
    <row r="30" spans="3:9" ht="24.95" customHeight="1">
      <c r="C30" s="440" t="s">
        <v>3</v>
      </c>
      <c r="D30" s="441"/>
      <c r="E30" s="10">
        <v>315069</v>
      </c>
      <c r="F30" s="10">
        <v>193</v>
      </c>
      <c r="G30" s="10">
        <f>SUM(E30:F30)</f>
        <v>315262</v>
      </c>
      <c r="H30" s="440" t="s">
        <v>4</v>
      </c>
      <c r="I30" s="441" t="s">
        <v>4</v>
      </c>
    </row>
    <row r="31" spans="3:9" ht="24.95" customHeight="1">
      <c r="C31" s="440" t="s">
        <v>2</v>
      </c>
      <c r="D31" s="441"/>
      <c r="E31" s="10">
        <v>1838179</v>
      </c>
      <c r="F31" s="10">
        <v>2551</v>
      </c>
      <c r="G31" s="10">
        <f>SUM(E31:F31)</f>
        <v>1840730</v>
      </c>
      <c r="H31" s="440" t="s">
        <v>5</v>
      </c>
      <c r="I31" s="441" t="s">
        <v>5</v>
      </c>
    </row>
    <row r="32" spans="3:9" ht="24.95" customHeight="1">
      <c r="C32" s="354" t="s">
        <v>22</v>
      </c>
      <c r="D32" s="355"/>
      <c r="E32" s="172"/>
      <c r="F32" s="172"/>
      <c r="G32" s="172"/>
      <c r="H32" s="356" t="s">
        <v>21</v>
      </c>
      <c r="I32" s="357"/>
    </row>
    <row r="33" spans="3:9" ht="24.95" customHeight="1">
      <c r="C33" s="475" t="s">
        <v>10</v>
      </c>
      <c r="D33" s="445"/>
      <c r="E33" s="11">
        <v>126112</v>
      </c>
      <c r="F33" s="11">
        <v>0</v>
      </c>
      <c r="G33" s="11">
        <f>SUM(E33:F33)</f>
        <v>126112</v>
      </c>
      <c r="H33" s="475" t="s">
        <v>9</v>
      </c>
      <c r="I33" s="445" t="s">
        <v>9</v>
      </c>
    </row>
    <row r="34" spans="3:9" ht="24.95" customHeight="1">
      <c r="C34" s="444" t="s">
        <v>3</v>
      </c>
      <c r="D34" s="445"/>
      <c r="E34" s="11">
        <v>126112</v>
      </c>
      <c r="F34" s="11">
        <v>0</v>
      </c>
      <c r="G34" s="11">
        <f>SUM(E34:F34)</f>
        <v>126112</v>
      </c>
      <c r="H34" s="444" t="s">
        <v>4</v>
      </c>
      <c r="I34" s="445" t="s">
        <v>4</v>
      </c>
    </row>
    <row r="35" spans="3:9" ht="24.95" customHeight="1">
      <c r="C35" s="444" t="s">
        <v>2</v>
      </c>
      <c r="D35" s="445"/>
      <c r="E35" s="11">
        <v>756665</v>
      </c>
      <c r="F35" s="11">
        <v>0</v>
      </c>
      <c r="G35" s="11">
        <f>SUM(E35:F35)</f>
        <v>756665</v>
      </c>
      <c r="H35" s="475" t="s">
        <v>5</v>
      </c>
      <c r="I35" s="445" t="s">
        <v>5</v>
      </c>
    </row>
    <row r="36" spans="3:9" ht="19.5">
      <c r="C36" s="32"/>
      <c r="D36" s="32"/>
      <c r="E36" s="31"/>
      <c r="F36" s="31"/>
      <c r="G36" s="20"/>
      <c r="H36" s="30"/>
      <c r="I36" s="30"/>
    </row>
    <row r="39" spans="3:9" ht="19.5">
      <c r="C39" s="15" t="s">
        <v>304</v>
      </c>
      <c r="I39" s="14" t="s">
        <v>347</v>
      </c>
    </row>
    <row r="40" spans="3:9" hidden="1"/>
    <row r="41" spans="3:9" ht="19.5">
      <c r="C41" s="473" t="s">
        <v>306</v>
      </c>
      <c r="D41" s="473"/>
      <c r="E41" s="473"/>
      <c r="F41" s="473"/>
      <c r="G41" s="473"/>
      <c r="H41" s="473"/>
      <c r="I41" s="473"/>
    </row>
    <row r="42" spans="3:9" ht="19.5">
      <c r="C42" s="482" t="s">
        <v>305</v>
      </c>
      <c r="D42" s="482"/>
      <c r="E42" s="482"/>
      <c r="F42" s="482"/>
      <c r="G42" s="482"/>
      <c r="H42" s="482"/>
      <c r="I42" s="482"/>
    </row>
    <row r="43" spans="3:9" ht="19.5" hidden="1">
      <c r="C43" s="33"/>
      <c r="D43" s="33"/>
      <c r="E43" s="33"/>
      <c r="F43" s="33"/>
      <c r="G43" s="33"/>
      <c r="H43" s="33"/>
      <c r="I43" s="33"/>
    </row>
    <row r="44" spans="3:9" ht="19.5">
      <c r="C44" s="371" t="s">
        <v>118</v>
      </c>
      <c r="D44" s="372"/>
      <c r="E44" s="483" t="s">
        <v>214</v>
      </c>
      <c r="F44" s="484"/>
      <c r="G44" s="485"/>
      <c r="H44" s="371" t="s">
        <v>0</v>
      </c>
      <c r="I44" s="372"/>
    </row>
    <row r="45" spans="3:9" ht="19.5">
      <c r="C45" s="373"/>
      <c r="D45" s="374"/>
      <c r="E45" s="196" t="s">
        <v>44</v>
      </c>
      <c r="F45" s="196" t="s">
        <v>38</v>
      </c>
      <c r="G45" s="36" t="s">
        <v>35</v>
      </c>
      <c r="H45" s="373"/>
      <c r="I45" s="374"/>
    </row>
    <row r="46" spans="3:9" ht="19.5">
      <c r="C46" s="373"/>
      <c r="D46" s="374"/>
      <c r="E46" s="161" t="s">
        <v>45</v>
      </c>
      <c r="F46" s="161" t="s">
        <v>41</v>
      </c>
      <c r="G46" s="206" t="s">
        <v>34</v>
      </c>
      <c r="H46" s="373"/>
      <c r="I46" s="374"/>
    </row>
    <row r="47" spans="3:9" ht="19.5">
      <c r="C47" s="354" t="s">
        <v>24</v>
      </c>
      <c r="D47" s="355"/>
      <c r="E47" s="172"/>
      <c r="F47" s="172"/>
      <c r="G47" s="172"/>
      <c r="H47" s="356" t="s">
        <v>23</v>
      </c>
      <c r="I47" s="357"/>
    </row>
    <row r="48" spans="3:9" ht="19.5">
      <c r="C48" s="475" t="s">
        <v>10</v>
      </c>
      <c r="D48" s="445"/>
      <c r="E48" s="11">
        <v>84310</v>
      </c>
      <c r="F48" s="11">
        <v>73</v>
      </c>
      <c r="G48" s="11">
        <f>SUM(E48:F48)</f>
        <v>84383</v>
      </c>
      <c r="H48" s="475" t="s">
        <v>9</v>
      </c>
      <c r="I48" s="445" t="s">
        <v>9</v>
      </c>
    </row>
    <row r="49" spans="3:9" ht="19.5">
      <c r="C49" s="444" t="s">
        <v>3</v>
      </c>
      <c r="D49" s="445"/>
      <c r="E49" s="11">
        <v>84310</v>
      </c>
      <c r="F49" s="11">
        <v>73</v>
      </c>
      <c r="G49" s="11">
        <f>SUM(E49:F49)</f>
        <v>84383</v>
      </c>
      <c r="H49" s="444" t="s">
        <v>4</v>
      </c>
      <c r="I49" s="445" t="s">
        <v>4</v>
      </c>
    </row>
    <row r="50" spans="3:9" ht="19.5">
      <c r="C50" s="444" t="s">
        <v>2</v>
      </c>
      <c r="D50" s="445"/>
      <c r="E50" s="11">
        <v>569298</v>
      </c>
      <c r="F50" s="11">
        <v>408</v>
      </c>
      <c r="G50" s="11">
        <f>SUM(E50:F50)</f>
        <v>569706</v>
      </c>
      <c r="H50" s="444" t="s">
        <v>5</v>
      </c>
      <c r="I50" s="445" t="s">
        <v>5</v>
      </c>
    </row>
    <row r="51" spans="3:9" ht="19.5">
      <c r="C51" s="362" t="s">
        <v>26</v>
      </c>
      <c r="D51" s="363"/>
      <c r="E51" s="168"/>
      <c r="F51" s="168"/>
      <c r="G51" s="168"/>
      <c r="H51" s="364" t="s">
        <v>25</v>
      </c>
      <c r="I51" s="365"/>
    </row>
    <row r="52" spans="3:9" ht="19.5">
      <c r="C52" s="440" t="s">
        <v>10</v>
      </c>
      <c r="D52" s="441"/>
      <c r="E52" s="10">
        <v>40381</v>
      </c>
      <c r="F52" s="10">
        <v>150</v>
      </c>
      <c r="G52" s="10">
        <f>SUM(E52:F52)</f>
        <v>40531</v>
      </c>
      <c r="H52" s="440" t="s">
        <v>9</v>
      </c>
      <c r="I52" s="441" t="s">
        <v>9</v>
      </c>
    </row>
    <row r="53" spans="3:9" ht="19.5">
      <c r="C53" s="440" t="s">
        <v>3</v>
      </c>
      <c r="D53" s="441"/>
      <c r="E53" s="10">
        <v>40381</v>
      </c>
      <c r="F53" s="10">
        <v>150</v>
      </c>
      <c r="G53" s="10">
        <f>SUM(E53:F53)</f>
        <v>40531</v>
      </c>
      <c r="H53" s="440" t="s">
        <v>4</v>
      </c>
      <c r="I53" s="441" t="s">
        <v>4</v>
      </c>
    </row>
    <row r="54" spans="3:9" ht="19.5">
      <c r="C54" s="440" t="s">
        <v>2</v>
      </c>
      <c r="D54" s="441"/>
      <c r="E54" s="10">
        <v>303089</v>
      </c>
      <c r="F54" s="10">
        <v>1910</v>
      </c>
      <c r="G54" s="10">
        <f>SUM(E54:F54)</f>
        <v>304999</v>
      </c>
      <c r="H54" s="440" t="s">
        <v>5</v>
      </c>
      <c r="I54" s="441" t="s">
        <v>5</v>
      </c>
    </row>
    <row r="55" spans="3:9" ht="19.5">
      <c r="C55" s="354" t="s">
        <v>28</v>
      </c>
      <c r="D55" s="355"/>
      <c r="E55" s="172"/>
      <c r="F55" s="172"/>
      <c r="G55" s="172"/>
      <c r="H55" s="356" t="s">
        <v>27</v>
      </c>
      <c r="I55" s="357"/>
    </row>
    <row r="56" spans="3:9" ht="19.5">
      <c r="C56" s="475" t="s">
        <v>10</v>
      </c>
      <c r="D56" s="445"/>
      <c r="E56" s="11">
        <v>182421</v>
      </c>
      <c r="F56" s="11">
        <v>0</v>
      </c>
      <c r="G56" s="11">
        <f>SUM(E56:F56)</f>
        <v>182421</v>
      </c>
      <c r="H56" s="475" t="s">
        <v>9</v>
      </c>
      <c r="I56" s="445" t="s">
        <v>9</v>
      </c>
    </row>
    <row r="57" spans="3:9" ht="19.5">
      <c r="C57" s="444" t="s">
        <v>3</v>
      </c>
      <c r="D57" s="445"/>
      <c r="E57" s="11">
        <v>182421</v>
      </c>
      <c r="F57" s="11">
        <v>0</v>
      </c>
      <c r="G57" s="11">
        <f>SUM(E57:F57)</f>
        <v>182421</v>
      </c>
      <c r="H57" s="444" t="s">
        <v>4</v>
      </c>
      <c r="I57" s="445" t="s">
        <v>4</v>
      </c>
    </row>
    <row r="58" spans="3:9" ht="19.5">
      <c r="C58" s="444" t="s">
        <v>2</v>
      </c>
      <c r="D58" s="445"/>
      <c r="E58" s="11">
        <v>1249554</v>
      </c>
      <c r="F58" s="11">
        <v>0</v>
      </c>
      <c r="G58" s="11">
        <f>SUM(E58:F58)</f>
        <v>1249554</v>
      </c>
      <c r="H58" s="444" t="s">
        <v>5</v>
      </c>
      <c r="I58" s="445" t="s">
        <v>5</v>
      </c>
    </row>
    <row r="59" spans="3:9" ht="19.5">
      <c r="C59" s="362" t="s">
        <v>30</v>
      </c>
      <c r="D59" s="363"/>
      <c r="E59" s="168"/>
      <c r="F59" s="168"/>
      <c r="G59" s="168"/>
      <c r="H59" s="364" t="s">
        <v>29</v>
      </c>
      <c r="I59" s="365"/>
    </row>
    <row r="60" spans="3:9" ht="19.5">
      <c r="C60" s="440" t="s">
        <v>10</v>
      </c>
      <c r="D60" s="441"/>
      <c r="E60" s="10">
        <v>72566</v>
      </c>
      <c r="F60" s="10">
        <v>0</v>
      </c>
      <c r="G60" s="10">
        <f>SUM(E60:F60)</f>
        <v>72566</v>
      </c>
      <c r="H60" s="440" t="s">
        <v>9</v>
      </c>
      <c r="I60" s="441" t="s">
        <v>9</v>
      </c>
    </row>
    <row r="61" spans="3:9" ht="19.5">
      <c r="C61" s="440" t="s">
        <v>3</v>
      </c>
      <c r="D61" s="441"/>
      <c r="E61" s="10">
        <v>72566</v>
      </c>
      <c r="F61" s="10">
        <v>0</v>
      </c>
      <c r="G61" s="10">
        <f>SUM(E61:F61)</f>
        <v>72566</v>
      </c>
      <c r="H61" s="440" t="s">
        <v>4</v>
      </c>
      <c r="I61" s="441" t="s">
        <v>4</v>
      </c>
    </row>
    <row r="62" spans="3:9" ht="19.5">
      <c r="C62" s="440" t="s">
        <v>2</v>
      </c>
      <c r="D62" s="441"/>
      <c r="E62" s="10">
        <v>458211</v>
      </c>
      <c r="F62" s="10">
        <v>0</v>
      </c>
      <c r="G62" s="10">
        <f>SUM(E62:F62)</f>
        <v>458211</v>
      </c>
      <c r="H62" s="440" t="s">
        <v>5</v>
      </c>
      <c r="I62" s="441" t="s">
        <v>5</v>
      </c>
    </row>
    <row r="63" spans="3:9" ht="19.5">
      <c r="C63" s="354" t="s">
        <v>31</v>
      </c>
      <c r="D63" s="355"/>
      <c r="E63" s="172"/>
      <c r="F63" s="172"/>
      <c r="G63" s="172"/>
      <c r="H63" s="356" t="s">
        <v>6</v>
      </c>
      <c r="I63" s="357"/>
    </row>
    <row r="64" spans="3:9" ht="19.5">
      <c r="C64" s="475" t="s">
        <v>10</v>
      </c>
      <c r="D64" s="445"/>
      <c r="E64" s="11">
        <v>72692</v>
      </c>
      <c r="F64" s="11">
        <v>0</v>
      </c>
      <c r="G64" s="11">
        <f>SUM(E64:F64)</f>
        <v>72692</v>
      </c>
      <c r="H64" s="475" t="s">
        <v>9</v>
      </c>
      <c r="I64" s="445" t="s">
        <v>9</v>
      </c>
    </row>
    <row r="65" spans="3:10" ht="19.5">
      <c r="C65" s="444" t="s">
        <v>3</v>
      </c>
      <c r="D65" s="445"/>
      <c r="E65" s="11">
        <v>72692</v>
      </c>
      <c r="F65" s="11">
        <v>0</v>
      </c>
      <c r="G65" s="11">
        <f>SUM(E65:F65)</f>
        <v>72692</v>
      </c>
      <c r="H65" s="444" t="s">
        <v>4</v>
      </c>
      <c r="I65" s="445" t="s">
        <v>4</v>
      </c>
    </row>
    <row r="66" spans="3:10" ht="19.5">
      <c r="C66" s="444" t="s">
        <v>2</v>
      </c>
      <c r="D66" s="445"/>
      <c r="E66" s="11">
        <v>399990</v>
      </c>
      <c r="F66" s="11">
        <v>0</v>
      </c>
      <c r="G66" s="11">
        <f>SUM(E66:F66)</f>
        <v>399990</v>
      </c>
      <c r="H66" s="444" t="s">
        <v>5</v>
      </c>
      <c r="I66" s="445" t="s">
        <v>5</v>
      </c>
    </row>
    <row r="67" spans="3:10" ht="19.5">
      <c r="C67" s="362" t="s">
        <v>33</v>
      </c>
      <c r="D67" s="363"/>
      <c r="E67" s="168"/>
      <c r="F67" s="168"/>
      <c r="G67" s="168"/>
      <c r="H67" s="364" t="s">
        <v>32</v>
      </c>
      <c r="I67" s="365"/>
    </row>
    <row r="68" spans="3:10" ht="19.5">
      <c r="C68" s="440" t="s">
        <v>10</v>
      </c>
      <c r="D68" s="441"/>
      <c r="E68" s="10">
        <v>61133</v>
      </c>
      <c r="F68" s="10">
        <v>0</v>
      </c>
      <c r="G68" s="10">
        <f>SUM(E68:F68)</f>
        <v>61133</v>
      </c>
      <c r="H68" s="440" t="s">
        <v>9</v>
      </c>
      <c r="I68" s="441" t="s">
        <v>9</v>
      </c>
    </row>
    <row r="69" spans="3:10" ht="19.5">
      <c r="C69" s="440" t="s">
        <v>3</v>
      </c>
      <c r="D69" s="441"/>
      <c r="E69" s="10">
        <v>61133</v>
      </c>
      <c r="F69" s="10">
        <v>0</v>
      </c>
      <c r="G69" s="10">
        <f>SUM(E69:F69)</f>
        <v>61133</v>
      </c>
      <c r="H69" s="440" t="s">
        <v>4</v>
      </c>
      <c r="I69" s="441" t="s">
        <v>4</v>
      </c>
    </row>
    <row r="70" spans="3:10" ht="19.5">
      <c r="C70" s="440" t="s">
        <v>2</v>
      </c>
      <c r="D70" s="441"/>
      <c r="E70" s="10">
        <v>397891</v>
      </c>
      <c r="F70" s="10">
        <v>0</v>
      </c>
      <c r="G70" s="10">
        <f>SUM(E70:F70)</f>
        <v>397891</v>
      </c>
      <c r="H70" s="440" t="s">
        <v>5</v>
      </c>
      <c r="I70" s="441" t="s">
        <v>5</v>
      </c>
    </row>
    <row r="71" spans="3:10" ht="19.5">
      <c r="C71" s="212"/>
      <c r="D71" s="213" t="s">
        <v>35</v>
      </c>
      <c r="E71" s="200"/>
      <c r="F71" s="200"/>
      <c r="G71" s="200"/>
      <c r="H71" s="353" t="s">
        <v>34</v>
      </c>
      <c r="I71" s="353"/>
    </row>
    <row r="72" spans="3:10" ht="19.5">
      <c r="C72" s="479" t="s">
        <v>10</v>
      </c>
      <c r="D72" s="455"/>
      <c r="E72" s="12">
        <f t="shared" ref="E72:F74" si="0">E9+E13+E17+E21+E25+E29+E33+E48+E52+E56+E60+E64+E68</f>
        <v>3677824</v>
      </c>
      <c r="F72" s="12">
        <f t="shared" si="0"/>
        <v>4103</v>
      </c>
      <c r="G72" s="12">
        <f>SUM(E72:F72)</f>
        <v>3681927</v>
      </c>
      <c r="H72" s="454" t="s">
        <v>9</v>
      </c>
      <c r="I72" s="455"/>
    </row>
    <row r="73" spans="3:10" ht="19.5">
      <c r="C73" s="454" t="s">
        <v>3</v>
      </c>
      <c r="D73" s="455"/>
      <c r="E73" s="12">
        <f t="shared" si="0"/>
        <v>3677824</v>
      </c>
      <c r="F73" s="12">
        <f t="shared" si="0"/>
        <v>4103</v>
      </c>
      <c r="G73" s="12">
        <f>SUM(E73:F73)</f>
        <v>3681927</v>
      </c>
      <c r="H73" s="454" t="s">
        <v>4</v>
      </c>
      <c r="I73" s="455"/>
    </row>
    <row r="74" spans="3:10" ht="19.5">
      <c r="C74" s="480" t="s">
        <v>2</v>
      </c>
      <c r="D74" s="481"/>
      <c r="E74" s="12">
        <f t="shared" si="0"/>
        <v>21569043</v>
      </c>
      <c r="F74" s="12">
        <f t="shared" si="0"/>
        <v>23405</v>
      </c>
      <c r="G74" s="12">
        <f>SUM(E74:F74)</f>
        <v>21592448</v>
      </c>
      <c r="H74" s="454" t="s">
        <v>5</v>
      </c>
      <c r="I74" s="455"/>
    </row>
    <row r="75" spans="3:10" ht="28.9" customHeight="1">
      <c r="C75" s="478" t="s">
        <v>332</v>
      </c>
      <c r="D75" s="478"/>
      <c r="E75" s="478"/>
      <c r="F75" s="478"/>
      <c r="I75" s="13" t="s">
        <v>333</v>
      </c>
      <c r="J75" s="13"/>
    </row>
    <row r="79" spans="3:10" ht="15">
      <c r="E79" s="79"/>
      <c r="F79" s="79"/>
      <c r="G79" s="79"/>
    </row>
  </sheetData>
  <mergeCells count="122">
    <mergeCell ref="C3:I3"/>
    <mergeCell ref="C4:I4"/>
    <mergeCell ref="C5:D7"/>
    <mergeCell ref="E5:G5"/>
    <mergeCell ref="H5:I7"/>
    <mergeCell ref="H8:I8"/>
    <mergeCell ref="C8:D8"/>
    <mergeCell ref="C9:D9"/>
    <mergeCell ref="H9:I9"/>
    <mergeCell ref="C10:D10"/>
    <mergeCell ref="H10:I10"/>
    <mergeCell ref="C11:D11"/>
    <mergeCell ref="H11:I11"/>
    <mergeCell ref="H12:I12"/>
    <mergeCell ref="C13:D13"/>
    <mergeCell ref="H13:I13"/>
    <mergeCell ref="C14:D14"/>
    <mergeCell ref="H14:I14"/>
    <mergeCell ref="C15:D15"/>
    <mergeCell ref="H15:I15"/>
    <mergeCell ref="C12:D12"/>
    <mergeCell ref="H16:I16"/>
    <mergeCell ref="C17:D17"/>
    <mergeCell ref="H17:I17"/>
    <mergeCell ref="C18:D18"/>
    <mergeCell ref="H18:I18"/>
    <mergeCell ref="C19:D19"/>
    <mergeCell ref="H19:I19"/>
    <mergeCell ref="C16:D16"/>
    <mergeCell ref="H20:I20"/>
    <mergeCell ref="C21:D21"/>
    <mergeCell ref="H21:I21"/>
    <mergeCell ref="C22:D22"/>
    <mergeCell ref="H22:I22"/>
    <mergeCell ref="C23:D23"/>
    <mergeCell ref="H23:I23"/>
    <mergeCell ref="C20:D20"/>
    <mergeCell ref="H24:I24"/>
    <mergeCell ref="C25:D25"/>
    <mergeCell ref="H25:I25"/>
    <mergeCell ref="C26:D26"/>
    <mergeCell ref="H26:I26"/>
    <mergeCell ref="C27:D27"/>
    <mergeCell ref="H27:I27"/>
    <mergeCell ref="C24:D24"/>
    <mergeCell ref="H28:I28"/>
    <mergeCell ref="C29:D29"/>
    <mergeCell ref="H29:I29"/>
    <mergeCell ref="C30:D30"/>
    <mergeCell ref="H30:I30"/>
    <mergeCell ref="C31:D31"/>
    <mergeCell ref="H31:I31"/>
    <mergeCell ref="C28:D28"/>
    <mergeCell ref="H32:I32"/>
    <mergeCell ref="C33:D33"/>
    <mergeCell ref="H33:I33"/>
    <mergeCell ref="C34:D34"/>
    <mergeCell ref="H34:I34"/>
    <mergeCell ref="C35:D35"/>
    <mergeCell ref="H35:I35"/>
    <mergeCell ref="C32:D32"/>
    <mergeCell ref="C41:I41"/>
    <mergeCell ref="C42:I42"/>
    <mergeCell ref="C44:D46"/>
    <mergeCell ref="E44:G44"/>
    <mergeCell ref="H44:I46"/>
    <mergeCell ref="H47:I47"/>
    <mergeCell ref="C47:D47"/>
    <mergeCell ref="C48:D48"/>
    <mergeCell ref="H48:I48"/>
    <mergeCell ref="C49:D49"/>
    <mergeCell ref="H49:I49"/>
    <mergeCell ref="C50:D50"/>
    <mergeCell ref="H50:I50"/>
    <mergeCell ref="H51:I51"/>
    <mergeCell ref="C52:D52"/>
    <mergeCell ref="H52:I52"/>
    <mergeCell ref="C53:D53"/>
    <mergeCell ref="H53:I53"/>
    <mergeCell ref="C54:D54"/>
    <mergeCell ref="H54:I54"/>
    <mergeCell ref="C51:D51"/>
    <mergeCell ref="H55:I55"/>
    <mergeCell ref="C56:D56"/>
    <mergeCell ref="H56:I56"/>
    <mergeCell ref="C57:D57"/>
    <mergeCell ref="H57:I57"/>
    <mergeCell ref="C58:D58"/>
    <mergeCell ref="H58:I58"/>
    <mergeCell ref="C55:D55"/>
    <mergeCell ref="H59:I59"/>
    <mergeCell ref="C60:D60"/>
    <mergeCell ref="H60:I60"/>
    <mergeCell ref="C61:D61"/>
    <mergeCell ref="H61:I61"/>
    <mergeCell ref="C62:D62"/>
    <mergeCell ref="H62:I62"/>
    <mergeCell ref="C59:D59"/>
    <mergeCell ref="H63:I63"/>
    <mergeCell ref="C64:D64"/>
    <mergeCell ref="H64:I64"/>
    <mergeCell ref="C65:D65"/>
    <mergeCell ref="H65:I65"/>
    <mergeCell ref="C66:D66"/>
    <mergeCell ref="H66:I66"/>
    <mergeCell ref="C63:D63"/>
    <mergeCell ref="H67:I67"/>
    <mergeCell ref="C68:D68"/>
    <mergeCell ref="H68:I68"/>
    <mergeCell ref="C69:D69"/>
    <mergeCell ref="H69:I69"/>
    <mergeCell ref="C70:D70"/>
    <mergeCell ref="H70:I70"/>
    <mergeCell ref="C67:D67"/>
    <mergeCell ref="C75:F75"/>
    <mergeCell ref="H71:I71"/>
    <mergeCell ref="C72:D72"/>
    <mergeCell ref="H72:I72"/>
    <mergeCell ref="C73:D73"/>
    <mergeCell ref="H73:I73"/>
    <mergeCell ref="C74:D74"/>
    <mergeCell ref="H74:I74"/>
  </mergeCells>
  <pageMargins left="0.7" right="0.7" top="0.75" bottom="0.75" header="0.3" footer="0.3"/>
  <pageSetup paperSize="9" scale="31" orientation="landscape" horizontalDpi="4294967293" verticalDpi="4294967293" r:id="rId1"/>
  <rowBreaks count="2" manualBreakCount="2">
    <brk id="13" max="9" man="1"/>
    <brk id="37" max="9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60">
    <pageSetUpPr fitToPage="1"/>
  </sheetPr>
  <dimension ref="B2:J80"/>
  <sheetViews>
    <sheetView showGridLines="0" rightToLeft="1" view="pageBreakPreview" topLeftCell="A63" zoomScaleNormal="100" zoomScaleSheetLayoutView="100" workbookViewId="0">
      <selection activeCell="I40" sqref="B40:I76"/>
    </sheetView>
  </sheetViews>
  <sheetFormatPr defaultRowHeight="12.75"/>
  <cols>
    <col min="1" max="1" width="6.42578125" customWidth="1"/>
    <col min="2" max="3" width="13.28515625" customWidth="1"/>
    <col min="4" max="7" width="25.7109375" customWidth="1"/>
    <col min="8" max="8" width="13.28515625" customWidth="1"/>
    <col min="9" max="9" width="21.42578125" customWidth="1"/>
    <col min="10" max="10" width="4" customWidth="1"/>
    <col min="11" max="11" width="2.28515625" customWidth="1"/>
  </cols>
  <sheetData>
    <row r="2" spans="2:10" ht="19.5">
      <c r="B2" s="15" t="s">
        <v>396</v>
      </c>
      <c r="I2" s="14" t="s">
        <v>395</v>
      </c>
      <c r="J2" s="14"/>
    </row>
    <row r="3" spans="2:10" ht="25.5">
      <c r="B3" s="241" t="s">
        <v>309</v>
      </c>
      <c r="C3" s="241"/>
      <c r="D3" s="241"/>
      <c r="E3" s="241"/>
      <c r="F3" s="241"/>
      <c r="G3" s="241"/>
      <c r="H3" s="241"/>
      <c r="I3" s="241"/>
    </row>
    <row r="4" spans="2:10" ht="25.5">
      <c r="B4" s="472" t="s">
        <v>308</v>
      </c>
      <c r="C4" s="472"/>
      <c r="D4" s="472"/>
      <c r="E4" s="472"/>
      <c r="F4" s="472"/>
      <c r="G4" s="472"/>
      <c r="H4" s="472"/>
      <c r="I4" s="472"/>
    </row>
    <row r="5" spans="2:10" ht="19.5">
      <c r="B5" s="371" t="s">
        <v>118</v>
      </c>
      <c r="C5" s="372"/>
      <c r="D5" s="236" t="s">
        <v>176</v>
      </c>
      <c r="E5" s="237"/>
      <c r="F5" s="237"/>
      <c r="G5" s="238"/>
      <c r="H5" s="371" t="s">
        <v>0</v>
      </c>
      <c r="I5" s="372"/>
    </row>
    <row r="6" spans="2:10" ht="19.5">
      <c r="B6" s="373"/>
      <c r="C6" s="374"/>
      <c r="D6" s="215" t="s">
        <v>91</v>
      </c>
      <c r="E6" s="215" t="s">
        <v>92</v>
      </c>
      <c r="F6" s="215" t="s">
        <v>93</v>
      </c>
      <c r="G6" s="215" t="s">
        <v>35</v>
      </c>
      <c r="H6" s="373"/>
      <c r="I6" s="374"/>
    </row>
    <row r="7" spans="2:10" ht="19.5">
      <c r="B7" s="373"/>
      <c r="C7" s="374"/>
      <c r="D7" s="206" t="s">
        <v>94</v>
      </c>
      <c r="E7" s="161" t="s">
        <v>143</v>
      </c>
      <c r="F7" s="206" t="s">
        <v>95</v>
      </c>
      <c r="G7" s="161" t="s">
        <v>34</v>
      </c>
      <c r="H7" s="373"/>
      <c r="I7" s="374"/>
    </row>
    <row r="8" spans="2:10" ht="24.95" customHeight="1">
      <c r="B8" s="490" t="s">
        <v>8</v>
      </c>
      <c r="C8" s="490"/>
      <c r="D8" s="216"/>
      <c r="E8" s="216"/>
      <c r="F8" s="216"/>
      <c r="G8" s="216"/>
      <c r="H8" s="489" t="s">
        <v>7</v>
      </c>
      <c r="I8" s="489"/>
    </row>
    <row r="9" spans="2:10" ht="24.95" customHeight="1">
      <c r="B9" s="444" t="s">
        <v>10</v>
      </c>
      <c r="C9" s="445"/>
      <c r="D9" s="11">
        <v>41970</v>
      </c>
      <c r="E9" s="11">
        <v>642865</v>
      </c>
      <c r="F9" s="11">
        <v>180555</v>
      </c>
      <c r="G9" s="11">
        <f>SUM(D9:F9)</f>
        <v>865390</v>
      </c>
      <c r="H9" s="442" t="s">
        <v>9</v>
      </c>
      <c r="I9" s="443"/>
    </row>
    <row r="10" spans="2:10" ht="24.95" customHeight="1">
      <c r="B10" s="444" t="s">
        <v>3</v>
      </c>
      <c r="C10" s="445"/>
      <c r="D10" s="11">
        <v>41970</v>
      </c>
      <c r="E10" s="11">
        <v>642865</v>
      </c>
      <c r="F10" s="11">
        <v>180555</v>
      </c>
      <c r="G10" s="11">
        <f>SUM(D10:F10)</f>
        <v>865390</v>
      </c>
      <c r="H10" s="444" t="s">
        <v>4</v>
      </c>
      <c r="I10" s="445"/>
    </row>
    <row r="11" spans="2:10" ht="24.95" customHeight="1">
      <c r="B11" s="444" t="s">
        <v>2</v>
      </c>
      <c r="C11" s="445"/>
      <c r="D11" s="11">
        <v>252463</v>
      </c>
      <c r="E11" s="11">
        <v>3653490</v>
      </c>
      <c r="F11" s="11">
        <v>1048349</v>
      </c>
      <c r="G11" s="11">
        <f>SUM(D11:F11)</f>
        <v>4954302</v>
      </c>
      <c r="H11" s="444" t="s">
        <v>5</v>
      </c>
      <c r="I11" s="445"/>
    </row>
    <row r="12" spans="2:10" ht="24.95" customHeight="1">
      <c r="B12" s="488" t="s">
        <v>12</v>
      </c>
      <c r="C12" s="488"/>
      <c r="D12" s="217"/>
      <c r="E12" s="217"/>
      <c r="F12" s="217"/>
      <c r="G12" s="217"/>
      <c r="H12" s="487" t="s">
        <v>11</v>
      </c>
      <c r="I12" s="487"/>
    </row>
    <row r="13" spans="2:10" ht="24.95" customHeight="1">
      <c r="B13" s="440" t="s">
        <v>10</v>
      </c>
      <c r="C13" s="441"/>
      <c r="D13" s="10">
        <v>41392</v>
      </c>
      <c r="E13" s="10">
        <v>771757</v>
      </c>
      <c r="F13" s="10">
        <v>96079</v>
      </c>
      <c r="G13" s="10">
        <f>SUM(D13:F13)</f>
        <v>909228</v>
      </c>
      <c r="H13" s="440" t="s">
        <v>9</v>
      </c>
      <c r="I13" s="441"/>
    </row>
    <row r="14" spans="2:10" ht="24.95" customHeight="1">
      <c r="B14" s="440" t="s">
        <v>3</v>
      </c>
      <c r="C14" s="441"/>
      <c r="D14" s="10">
        <v>41392</v>
      </c>
      <c r="E14" s="10">
        <v>771757</v>
      </c>
      <c r="F14" s="10">
        <v>96079</v>
      </c>
      <c r="G14" s="10">
        <f>SUM(D14:F14)</f>
        <v>909228</v>
      </c>
      <c r="H14" s="440" t="s">
        <v>4</v>
      </c>
      <c r="I14" s="441"/>
    </row>
    <row r="15" spans="2:10" ht="24.95" customHeight="1">
      <c r="B15" s="440" t="s">
        <v>2</v>
      </c>
      <c r="C15" s="441"/>
      <c r="D15" s="10">
        <v>204158</v>
      </c>
      <c r="E15" s="10">
        <v>4099119</v>
      </c>
      <c r="F15" s="10">
        <v>425829</v>
      </c>
      <c r="G15" s="10">
        <f>SUM(D15:F15)</f>
        <v>4729106</v>
      </c>
      <c r="H15" s="440" t="s">
        <v>5</v>
      </c>
      <c r="I15" s="441"/>
    </row>
    <row r="16" spans="2:10" ht="24.95" customHeight="1">
      <c r="B16" s="490" t="s">
        <v>14</v>
      </c>
      <c r="C16" s="490"/>
      <c r="D16" s="216"/>
      <c r="E16" s="216"/>
      <c r="F16" s="216"/>
      <c r="G16" s="216"/>
      <c r="H16" s="489" t="s">
        <v>13</v>
      </c>
      <c r="I16" s="489"/>
    </row>
    <row r="17" spans="2:9" ht="24.95" customHeight="1">
      <c r="B17" s="444" t="s">
        <v>10</v>
      </c>
      <c r="C17" s="445"/>
      <c r="D17" s="11">
        <v>8253</v>
      </c>
      <c r="E17" s="11">
        <v>199021</v>
      </c>
      <c r="F17" s="11">
        <v>45773</v>
      </c>
      <c r="G17" s="11">
        <f>SUM(D17:F17)</f>
        <v>253047</v>
      </c>
      <c r="H17" s="442" t="s">
        <v>9</v>
      </c>
      <c r="I17" s="443"/>
    </row>
    <row r="18" spans="2:9" ht="24.95" customHeight="1">
      <c r="B18" s="444" t="s">
        <v>3</v>
      </c>
      <c r="C18" s="445"/>
      <c r="D18" s="11">
        <v>8253</v>
      </c>
      <c r="E18" s="11">
        <v>199021</v>
      </c>
      <c r="F18" s="11">
        <v>45773</v>
      </c>
      <c r="G18" s="11">
        <f>SUM(D18:F18)</f>
        <v>253047</v>
      </c>
      <c r="H18" s="444" t="s">
        <v>4</v>
      </c>
      <c r="I18" s="445"/>
    </row>
    <row r="19" spans="2:9" ht="24.95" customHeight="1">
      <c r="B19" s="444" t="s">
        <v>2</v>
      </c>
      <c r="C19" s="445"/>
      <c r="D19" s="11">
        <v>36284</v>
      </c>
      <c r="E19" s="11">
        <v>1153637</v>
      </c>
      <c r="F19" s="11">
        <v>253249</v>
      </c>
      <c r="G19" s="11">
        <f>SUM(D19:F19)</f>
        <v>1443170</v>
      </c>
      <c r="H19" s="444" t="s">
        <v>5</v>
      </c>
      <c r="I19" s="445"/>
    </row>
    <row r="20" spans="2:9" ht="24.95" customHeight="1">
      <c r="B20" s="488" t="s">
        <v>16</v>
      </c>
      <c r="C20" s="488"/>
      <c r="D20" s="217"/>
      <c r="E20" s="217"/>
      <c r="F20" s="217"/>
      <c r="G20" s="217"/>
      <c r="H20" s="487" t="s">
        <v>15</v>
      </c>
      <c r="I20" s="487"/>
    </row>
    <row r="21" spans="2:9" ht="24.95" customHeight="1">
      <c r="B21" s="440" t="s">
        <v>10</v>
      </c>
      <c r="C21" s="441"/>
      <c r="D21" s="10">
        <v>9313</v>
      </c>
      <c r="E21" s="10">
        <v>128806</v>
      </c>
      <c r="F21" s="10">
        <v>32829</v>
      </c>
      <c r="G21" s="10">
        <f>SUM(D21:F21)</f>
        <v>170948</v>
      </c>
      <c r="H21" s="440" t="s">
        <v>9</v>
      </c>
      <c r="I21" s="441" t="s">
        <v>9</v>
      </c>
    </row>
    <row r="22" spans="2:9" ht="24.95" customHeight="1">
      <c r="B22" s="440" t="s">
        <v>3</v>
      </c>
      <c r="C22" s="441"/>
      <c r="D22" s="10">
        <v>9313</v>
      </c>
      <c r="E22" s="10">
        <v>128806</v>
      </c>
      <c r="F22" s="10">
        <v>32829</v>
      </c>
      <c r="G22" s="10">
        <f>SUM(D22:F22)</f>
        <v>170948</v>
      </c>
      <c r="H22" s="440" t="s">
        <v>4</v>
      </c>
      <c r="I22" s="441" t="s">
        <v>4</v>
      </c>
    </row>
    <row r="23" spans="2:9" ht="24.95" customHeight="1">
      <c r="B23" s="440" t="s">
        <v>2</v>
      </c>
      <c r="C23" s="441"/>
      <c r="D23" s="10">
        <v>61561</v>
      </c>
      <c r="E23" s="10">
        <v>814442</v>
      </c>
      <c r="F23" s="10">
        <v>212991</v>
      </c>
      <c r="G23" s="10">
        <f>SUM(D23:F23)</f>
        <v>1088994</v>
      </c>
      <c r="H23" s="440" t="s">
        <v>5</v>
      </c>
      <c r="I23" s="441" t="s">
        <v>5</v>
      </c>
    </row>
    <row r="24" spans="2:9" ht="24.95" customHeight="1">
      <c r="B24" s="490" t="s">
        <v>18</v>
      </c>
      <c r="C24" s="490"/>
      <c r="D24" s="216"/>
      <c r="E24" s="216"/>
      <c r="F24" s="216"/>
      <c r="G24" s="216"/>
      <c r="H24" s="489" t="s">
        <v>17</v>
      </c>
      <c r="I24" s="489"/>
    </row>
    <row r="25" spans="2:9" ht="24.95" customHeight="1">
      <c r="B25" s="444" t="s">
        <v>10</v>
      </c>
      <c r="C25" s="445"/>
      <c r="D25" s="11">
        <v>21496</v>
      </c>
      <c r="E25" s="11">
        <v>465974</v>
      </c>
      <c r="F25" s="11">
        <v>40744</v>
      </c>
      <c r="G25" s="11">
        <f>SUM(D25:F25)</f>
        <v>528214</v>
      </c>
      <c r="H25" s="444" t="s">
        <v>9</v>
      </c>
      <c r="I25" s="445" t="s">
        <v>9</v>
      </c>
    </row>
    <row r="26" spans="2:9" ht="24.95" customHeight="1">
      <c r="B26" s="444" t="s">
        <v>3</v>
      </c>
      <c r="C26" s="445"/>
      <c r="D26" s="11">
        <v>21496</v>
      </c>
      <c r="E26" s="11">
        <v>465974</v>
      </c>
      <c r="F26" s="11">
        <v>40744</v>
      </c>
      <c r="G26" s="11">
        <f>SUM(D26:F26)</f>
        <v>528214</v>
      </c>
      <c r="H26" s="444" t="s">
        <v>4</v>
      </c>
      <c r="I26" s="445" t="s">
        <v>4</v>
      </c>
    </row>
    <row r="27" spans="2:9" ht="24.95" customHeight="1">
      <c r="B27" s="444" t="s">
        <v>2</v>
      </c>
      <c r="C27" s="445"/>
      <c r="D27" s="11">
        <v>152605</v>
      </c>
      <c r="E27" s="11">
        <v>2990354</v>
      </c>
      <c r="F27" s="11">
        <v>256171</v>
      </c>
      <c r="G27" s="11">
        <f>SUM(D27:F27)</f>
        <v>3399130</v>
      </c>
      <c r="H27" s="444" t="s">
        <v>5</v>
      </c>
      <c r="I27" s="445" t="s">
        <v>5</v>
      </c>
    </row>
    <row r="28" spans="2:9" ht="24.95" customHeight="1">
      <c r="B28" s="488" t="s">
        <v>20</v>
      </c>
      <c r="C28" s="488"/>
      <c r="D28" s="217"/>
      <c r="E28" s="217"/>
      <c r="F28" s="217"/>
      <c r="G28" s="217"/>
      <c r="H28" s="487" t="s">
        <v>19</v>
      </c>
      <c r="I28" s="487"/>
    </row>
    <row r="29" spans="2:9" ht="24.95" customHeight="1">
      <c r="B29" s="440" t="s">
        <v>10</v>
      </c>
      <c r="C29" s="441"/>
      <c r="D29" s="10">
        <v>72124</v>
      </c>
      <c r="E29" s="10">
        <v>237318</v>
      </c>
      <c r="F29" s="10">
        <v>5820</v>
      </c>
      <c r="G29" s="10">
        <f>SUM(D29:F29)</f>
        <v>315262</v>
      </c>
      <c r="H29" s="440" t="s">
        <v>9</v>
      </c>
      <c r="I29" s="441" t="s">
        <v>9</v>
      </c>
    </row>
    <row r="30" spans="2:9" ht="24.95" customHeight="1">
      <c r="B30" s="440" t="s">
        <v>3</v>
      </c>
      <c r="C30" s="441"/>
      <c r="D30" s="10">
        <v>72124</v>
      </c>
      <c r="E30" s="10">
        <v>237318</v>
      </c>
      <c r="F30" s="10">
        <v>5820</v>
      </c>
      <c r="G30" s="10">
        <f>SUM(D30:F30)</f>
        <v>315262</v>
      </c>
      <c r="H30" s="440" t="s">
        <v>4</v>
      </c>
      <c r="I30" s="441" t="s">
        <v>4</v>
      </c>
    </row>
    <row r="31" spans="2:9" ht="24.95" customHeight="1">
      <c r="B31" s="440" t="s">
        <v>2</v>
      </c>
      <c r="C31" s="441"/>
      <c r="D31" s="10">
        <v>467722</v>
      </c>
      <c r="E31" s="10">
        <v>1343595</v>
      </c>
      <c r="F31" s="10">
        <v>29413</v>
      </c>
      <c r="G31" s="10">
        <f>SUM(D31:F31)</f>
        <v>1840730</v>
      </c>
      <c r="H31" s="440" t="s">
        <v>5</v>
      </c>
      <c r="I31" s="441" t="s">
        <v>5</v>
      </c>
    </row>
    <row r="32" spans="2:9" ht="24.95" customHeight="1">
      <c r="B32" s="490" t="s">
        <v>22</v>
      </c>
      <c r="C32" s="490"/>
      <c r="D32" s="216"/>
      <c r="E32" s="216"/>
      <c r="F32" s="216"/>
      <c r="G32" s="216"/>
      <c r="H32" s="489" t="s">
        <v>21</v>
      </c>
      <c r="I32" s="489"/>
    </row>
    <row r="33" spans="2:9" ht="24.95" customHeight="1">
      <c r="B33" s="444" t="s">
        <v>10</v>
      </c>
      <c r="C33" s="445"/>
      <c r="D33" s="11">
        <v>8905</v>
      </c>
      <c r="E33" s="11">
        <v>98292</v>
      </c>
      <c r="F33" s="11">
        <v>18915</v>
      </c>
      <c r="G33" s="11">
        <f>SUM(D33:F33)</f>
        <v>126112</v>
      </c>
      <c r="H33" s="444" t="s">
        <v>9</v>
      </c>
      <c r="I33" s="445" t="s">
        <v>9</v>
      </c>
    </row>
    <row r="34" spans="2:9" ht="24.95" customHeight="1">
      <c r="B34" s="444" t="s">
        <v>3</v>
      </c>
      <c r="C34" s="445"/>
      <c r="D34" s="11">
        <v>8905</v>
      </c>
      <c r="E34" s="11">
        <v>98292</v>
      </c>
      <c r="F34" s="11">
        <v>18915</v>
      </c>
      <c r="G34" s="11">
        <f>SUM(D34:F34)</f>
        <v>126112</v>
      </c>
      <c r="H34" s="444" t="s">
        <v>4</v>
      </c>
      <c r="I34" s="445" t="s">
        <v>4</v>
      </c>
    </row>
    <row r="35" spans="2:9" ht="24.95" customHeight="1">
      <c r="B35" s="444" t="s">
        <v>2</v>
      </c>
      <c r="C35" s="445"/>
      <c r="D35" s="11">
        <v>61713</v>
      </c>
      <c r="E35" s="11">
        <v>573550</v>
      </c>
      <c r="F35" s="11">
        <v>121402</v>
      </c>
      <c r="G35" s="11">
        <f>SUM(D35:F35)</f>
        <v>756665</v>
      </c>
      <c r="H35" s="444" t="s">
        <v>5</v>
      </c>
      <c r="I35" s="445" t="s">
        <v>5</v>
      </c>
    </row>
    <row r="36" spans="2:9" ht="19.5">
      <c r="B36" s="19"/>
      <c r="C36" s="32"/>
      <c r="D36" s="31"/>
      <c r="E36" s="31"/>
      <c r="F36" s="31"/>
      <c r="G36" s="20"/>
      <c r="H36" s="30"/>
      <c r="I36" s="30"/>
    </row>
    <row r="40" spans="2:9" ht="19.5">
      <c r="B40" s="89" t="s">
        <v>398</v>
      </c>
      <c r="I40" s="14" t="s">
        <v>397</v>
      </c>
    </row>
    <row r="41" spans="2:9" ht="25.5">
      <c r="B41" s="241" t="s">
        <v>309</v>
      </c>
      <c r="C41" s="241"/>
      <c r="D41" s="241"/>
      <c r="E41" s="241"/>
      <c r="F41" s="241"/>
      <c r="G41" s="241"/>
      <c r="H41" s="241"/>
      <c r="I41" s="241"/>
    </row>
    <row r="42" spans="2:9" ht="25.5">
      <c r="B42" s="472" t="s">
        <v>308</v>
      </c>
      <c r="C42" s="472"/>
      <c r="D42" s="472"/>
      <c r="E42" s="472"/>
      <c r="F42" s="472"/>
      <c r="G42" s="472"/>
      <c r="H42" s="472"/>
      <c r="I42" s="472"/>
    </row>
    <row r="43" spans="2:9" ht="22.5" hidden="1" customHeight="1">
      <c r="B43" s="33"/>
      <c r="C43" s="33"/>
      <c r="D43" s="33"/>
      <c r="E43" s="33"/>
      <c r="F43" s="33"/>
      <c r="G43" s="33"/>
      <c r="H43" s="33"/>
      <c r="I43" s="33"/>
    </row>
    <row r="44" spans="2:9" hidden="1"/>
    <row r="45" spans="2:9" ht="24.95" customHeight="1">
      <c r="B45" s="371" t="s">
        <v>118</v>
      </c>
      <c r="C45" s="372"/>
      <c r="D45" s="236" t="s">
        <v>177</v>
      </c>
      <c r="E45" s="237"/>
      <c r="F45" s="237"/>
      <c r="G45" s="238"/>
      <c r="H45" s="371" t="s">
        <v>0</v>
      </c>
      <c r="I45" s="372"/>
    </row>
    <row r="46" spans="2:9" ht="24.95" customHeight="1">
      <c r="B46" s="373"/>
      <c r="C46" s="374"/>
      <c r="D46" s="215" t="s">
        <v>91</v>
      </c>
      <c r="E46" s="215" t="s">
        <v>92</v>
      </c>
      <c r="F46" s="218" t="s">
        <v>93</v>
      </c>
      <c r="G46" s="208" t="s">
        <v>35</v>
      </c>
      <c r="H46" s="373"/>
      <c r="I46" s="374"/>
    </row>
    <row r="47" spans="2:9" ht="24.95" customHeight="1">
      <c r="B47" s="373"/>
      <c r="C47" s="374"/>
      <c r="D47" s="206" t="s">
        <v>94</v>
      </c>
      <c r="E47" s="161" t="s">
        <v>143</v>
      </c>
      <c r="F47" s="206" t="s">
        <v>95</v>
      </c>
      <c r="G47" s="54" t="s">
        <v>34</v>
      </c>
      <c r="H47" s="373"/>
      <c r="I47" s="374"/>
    </row>
    <row r="48" spans="2:9" ht="24.95" customHeight="1">
      <c r="B48" s="490" t="s">
        <v>24</v>
      </c>
      <c r="C48" s="490"/>
      <c r="D48" s="216"/>
      <c r="E48" s="216"/>
      <c r="F48" s="216"/>
      <c r="G48" s="216"/>
      <c r="H48" s="489" t="s">
        <v>23</v>
      </c>
      <c r="I48" s="489"/>
    </row>
    <row r="49" spans="2:9" ht="24.95" customHeight="1">
      <c r="B49" s="444" t="s">
        <v>10</v>
      </c>
      <c r="C49" s="445"/>
      <c r="D49" s="11">
        <v>6129</v>
      </c>
      <c r="E49" s="11">
        <v>69026</v>
      </c>
      <c r="F49" s="11">
        <v>9228</v>
      </c>
      <c r="G49" s="11">
        <f>SUM(D49:F49)</f>
        <v>84383</v>
      </c>
      <c r="H49" s="444" t="s">
        <v>9</v>
      </c>
      <c r="I49" s="445" t="s">
        <v>9</v>
      </c>
    </row>
    <row r="50" spans="2:9" ht="24.95" customHeight="1">
      <c r="B50" s="444" t="s">
        <v>3</v>
      </c>
      <c r="C50" s="445"/>
      <c r="D50" s="11">
        <v>6129</v>
      </c>
      <c r="E50" s="11">
        <v>69026</v>
      </c>
      <c r="F50" s="11">
        <v>9228</v>
      </c>
      <c r="G50" s="11">
        <f>SUM(D50:F50)</f>
        <v>84383</v>
      </c>
      <c r="H50" s="444" t="s">
        <v>4</v>
      </c>
      <c r="I50" s="445" t="s">
        <v>4</v>
      </c>
    </row>
    <row r="51" spans="2:9" ht="24.95" customHeight="1">
      <c r="B51" s="444" t="s">
        <v>2</v>
      </c>
      <c r="C51" s="445"/>
      <c r="D51" s="11">
        <v>29588</v>
      </c>
      <c r="E51" s="11">
        <v>472433</v>
      </c>
      <c r="F51" s="11">
        <v>67685</v>
      </c>
      <c r="G51" s="11">
        <f>SUM(D51:F51)</f>
        <v>569706</v>
      </c>
      <c r="H51" s="444" t="s">
        <v>5</v>
      </c>
      <c r="I51" s="445" t="s">
        <v>5</v>
      </c>
    </row>
    <row r="52" spans="2:9" ht="24.95" customHeight="1">
      <c r="B52" s="488" t="s">
        <v>26</v>
      </c>
      <c r="C52" s="488"/>
      <c r="D52" s="217"/>
      <c r="E52" s="217"/>
      <c r="F52" s="217"/>
      <c r="G52" s="217"/>
      <c r="H52" s="487" t="s">
        <v>25</v>
      </c>
      <c r="I52" s="487"/>
    </row>
    <row r="53" spans="2:9" ht="24.95" customHeight="1">
      <c r="B53" s="440" t="s">
        <v>10</v>
      </c>
      <c r="C53" s="441"/>
      <c r="D53" s="10">
        <v>145</v>
      </c>
      <c r="E53" s="10">
        <v>40194</v>
      </c>
      <c r="F53" s="10">
        <v>192</v>
      </c>
      <c r="G53" s="10">
        <f>SUM(D53:F53)</f>
        <v>40531</v>
      </c>
      <c r="H53" s="440" t="s">
        <v>9</v>
      </c>
      <c r="I53" s="441" t="s">
        <v>9</v>
      </c>
    </row>
    <row r="54" spans="2:9" ht="24.95" customHeight="1">
      <c r="B54" s="440" t="s">
        <v>3</v>
      </c>
      <c r="C54" s="441"/>
      <c r="D54" s="10">
        <v>145</v>
      </c>
      <c r="E54" s="10">
        <v>40194</v>
      </c>
      <c r="F54" s="10">
        <v>192</v>
      </c>
      <c r="G54" s="10">
        <f>SUM(D54:F54)</f>
        <v>40531</v>
      </c>
      <c r="H54" s="440" t="s">
        <v>4</v>
      </c>
      <c r="I54" s="441" t="s">
        <v>4</v>
      </c>
    </row>
    <row r="55" spans="2:9" ht="24.95" customHeight="1">
      <c r="B55" s="440" t="s">
        <v>2</v>
      </c>
      <c r="C55" s="441"/>
      <c r="D55" s="10">
        <v>835</v>
      </c>
      <c r="E55" s="10">
        <v>302870</v>
      </c>
      <c r="F55" s="10">
        <v>1294</v>
      </c>
      <c r="G55" s="10">
        <f>SUM(D55:F55)</f>
        <v>304999</v>
      </c>
      <c r="H55" s="440" t="s">
        <v>5</v>
      </c>
      <c r="I55" s="441" t="s">
        <v>5</v>
      </c>
    </row>
    <row r="56" spans="2:9" ht="24.95" customHeight="1">
      <c r="B56" s="490" t="s">
        <v>28</v>
      </c>
      <c r="C56" s="490"/>
      <c r="D56" s="216"/>
      <c r="E56" s="216"/>
      <c r="F56" s="216"/>
      <c r="G56" s="216"/>
      <c r="H56" s="489" t="s">
        <v>27</v>
      </c>
      <c r="I56" s="489"/>
    </row>
    <row r="57" spans="2:9" ht="24.95" customHeight="1">
      <c r="B57" s="444" t="s">
        <v>10</v>
      </c>
      <c r="C57" s="445"/>
      <c r="D57" s="11">
        <v>2487</v>
      </c>
      <c r="E57" s="11">
        <v>174921</v>
      </c>
      <c r="F57" s="11">
        <v>5013</v>
      </c>
      <c r="G57" s="11">
        <f>SUM(D57:F57)</f>
        <v>182421</v>
      </c>
      <c r="H57" s="444" t="s">
        <v>9</v>
      </c>
      <c r="I57" s="445" t="s">
        <v>9</v>
      </c>
    </row>
    <row r="58" spans="2:9" ht="24.95" customHeight="1">
      <c r="B58" s="444" t="s">
        <v>3</v>
      </c>
      <c r="C58" s="445"/>
      <c r="D58" s="11">
        <v>2487</v>
      </c>
      <c r="E58" s="11">
        <v>174921</v>
      </c>
      <c r="F58" s="11">
        <v>5013</v>
      </c>
      <c r="G58" s="11">
        <f>SUM(D58:F58)</f>
        <v>182421</v>
      </c>
      <c r="H58" s="444" t="s">
        <v>4</v>
      </c>
      <c r="I58" s="445" t="s">
        <v>4</v>
      </c>
    </row>
    <row r="59" spans="2:9" ht="24.95" customHeight="1">
      <c r="B59" s="444" t="s">
        <v>2</v>
      </c>
      <c r="C59" s="445"/>
      <c r="D59" s="11">
        <v>19752</v>
      </c>
      <c r="E59" s="11">
        <v>1209690</v>
      </c>
      <c r="F59" s="11">
        <v>20112</v>
      </c>
      <c r="G59" s="11">
        <f>SUM(D59:F59)</f>
        <v>1249554</v>
      </c>
      <c r="H59" s="444" t="s">
        <v>5</v>
      </c>
      <c r="I59" s="445" t="s">
        <v>5</v>
      </c>
    </row>
    <row r="60" spans="2:9" ht="24.95" customHeight="1">
      <c r="B60" s="488" t="s">
        <v>30</v>
      </c>
      <c r="C60" s="488"/>
      <c r="D60" s="217"/>
      <c r="E60" s="217"/>
      <c r="F60" s="217"/>
      <c r="G60" s="217"/>
      <c r="H60" s="487" t="s">
        <v>29</v>
      </c>
      <c r="I60" s="487"/>
    </row>
    <row r="61" spans="2:9" ht="24.95" customHeight="1">
      <c r="B61" s="440" t="s">
        <v>10</v>
      </c>
      <c r="C61" s="441"/>
      <c r="D61" s="10">
        <v>1591</v>
      </c>
      <c r="E61" s="10">
        <v>70252</v>
      </c>
      <c r="F61" s="10">
        <v>723</v>
      </c>
      <c r="G61" s="10">
        <f>SUM(D61:F61)</f>
        <v>72566</v>
      </c>
      <c r="H61" s="440" t="s">
        <v>9</v>
      </c>
      <c r="I61" s="441" t="s">
        <v>9</v>
      </c>
    </row>
    <row r="62" spans="2:9" ht="24.95" customHeight="1">
      <c r="B62" s="440" t="s">
        <v>3</v>
      </c>
      <c r="C62" s="441"/>
      <c r="D62" s="10">
        <v>1591</v>
      </c>
      <c r="E62" s="10">
        <v>70252</v>
      </c>
      <c r="F62" s="10">
        <v>723</v>
      </c>
      <c r="G62" s="10">
        <f>SUM(D62:F62)</f>
        <v>72566</v>
      </c>
      <c r="H62" s="440" t="s">
        <v>4</v>
      </c>
      <c r="I62" s="441" t="s">
        <v>4</v>
      </c>
    </row>
    <row r="63" spans="2:9" ht="24.95" customHeight="1">
      <c r="B63" s="440" t="s">
        <v>2</v>
      </c>
      <c r="C63" s="441"/>
      <c r="D63" s="10">
        <v>6118</v>
      </c>
      <c r="E63" s="10">
        <v>447011</v>
      </c>
      <c r="F63" s="10">
        <v>5082</v>
      </c>
      <c r="G63" s="10">
        <f>SUM(D63:F63)</f>
        <v>458211</v>
      </c>
      <c r="H63" s="440" t="s">
        <v>5</v>
      </c>
      <c r="I63" s="441" t="s">
        <v>5</v>
      </c>
    </row>
    <row r="64" spans="2:9" ht="24.95" customHeight="1">
      <c r="B64" s="490" t="s">
        <v>31</v>
      </c>
      <c r="C64" s="490"/>
      <c r="D64" s="216"/>
      <c r="E64" s="216"/>
      <c r="F64" s="216"/>
      <c r="G64" s="216"/>
      <c r="H64" s="489" t="s">
        <v>6</v>
      </c>
      <c r="I64" s="489"/>
    </row>
    <row r="65" spans="2:10" ht="24.95" customHeight="1">
      <c r="B65" s="444" t="s">
        <v>10</v>
      </c>
      <c r="C65" s="445"/>
      <c r="D65" s="11">
        <v>9249</v>
      </c>
      <c r="E65" s="11">
        <v>55508</v>
      </c>
      <c r="F65" s="11">
        <v>7935</v>
      </c>
      <c r="G65" s="11">
        <f>SUM(D65:F65)</f>
        <v>72692</v>
      </c>
      <c r="H65" s="444" t="s">
        <v>9</v>
      </c>
      <c r="I65" s="445" t="s">
        <v>9</v>
      </c>
    </row>
    <row r="66" spans="2:10" ht="24.95" customHeight="1">
      <c r="B66" s="444" t="s">
        <v>3</v>
      </c>
      <c r="C66" s="445"/>
      <c r="D66" s="11">
        <v>9249</v>
      </c>
      <c r="E66" s="11">
        <v>55508</v>
      </c>
      <c r="F66" s="11">
        <v>7935</v>
      </c>
      <c r="G66" s="11">
        <f>SUM(D66:F66)</f>
        <v>72692</v>
      </c>
      <c r="H66" s="444" t="s">
        <v>4</v>
      </c>
      <c r="I66" s="445" t="s">
        <v>4</v>
      </c>
    </row>
    <row r="67" spans="2:10" ht="24.95" customHeight="1">
      <c r="B67" s="444" t="s">
        <v>2</v>
      </c>
      <c r="C67" s="445"/>
      <c r="D67" s="11">
        <v>58669</v>
      </c>
      <c r="E67" s="11">
        <v>301786</v>
      </c>
      <c r="F67" s="11">
        <v>39535</v>
      </c>
      <c r="G67" s="11">
        <f>SUM(D67:F67)</f>
        <v>399990</v>
      </c>
      <c r="H67" s="444" t="s">
        <v>5</v>
      </c>
      <c r="I67" s="445" t="s">
        <v>5</v>
      </c>
    </row>
    <row r="68" spans="2:10" ht="24.95" customHeight="1">
      <c r="B68" s="488" t="s">
        <v>33</v>
      </c>
      <c r="C68" s="488"/>
      <c r="D68" s="217"/>
      <c r="E68" s="217"/>
      <c r="F68" s="217"/>
      <c r="G68" s="217"/>
      <c r="H68" s="487" t="s">
        <v>32</v>
      </c>
      <c r="I68" s="487"/>
    </row>
    <row r="69" spans="2:10" ht="24.95" customHeight="1">
      <c r="B69" s="440" t="s">
        <v>10</v>
      </c>
      <c r="C69" s="441"/>
      <c r="D69" s="10">
        <v>961</v>
      </c>
      <c r="E69" s="10">
        <v>56997</v>
      </c>
      <c r="F69" s="10">
        <v>3175</v>
      </c>
      <c r="G69" s="10">
        <f>SUM(D69:F69)</f>
        <v>61133</v>
      </c>
      <c r="H69" s="440" t="s">
        <v>9</v>
      </c>
      <c r="I69" s="441" t="s">
        <v>9</v>
      </c>
    </row>
    <row r="70" spans="2:10" ht="24.95" customHeight="1">
      <c r="B70" s="440" t="s">
        <v>3</v>
      </c>
      <c r="C70" s="441"/>
      <c r="D70" s="10">
        <v>961</v>
      </c>
      <c r="E70" s="10">
        <v>56997</v>
      </c>
      <c r="F70" s="10">
        <v>3175</v>
      </c>
      <c r="G70" s="10">
        <f>SUM(D70:F70)</f>
        <v>61133</v>
      </c>
      <c r="H70" s="440" t="s">
        <v>4</v>
      </c>
      <c r="I70" s="441" t="s">
        <v>4</v>
      </c>
    </row>
    <row r="71" spans="2:10" ht="24.95" customHeight="1">
      <c r="B71" s="440" t="s">
        <v>2</v>
      </c>
      <c r="C71" s="441"/>
      <c r="D71" s="10">
        <v>5846</v>
      </c>
      <c r="E71" s="10">
        <v>372793</v>
      </c>
      <c r="F71" s="10">
        <v>19252</v>
      </c>
      <c r="G71" s="10">
        <f>SUM(D71:F71)</f>
        <v>397891</v>
      </c>
      <c r="H71" s="440" t="s">
        <v>5</v>
      </c>
      <c r="I71" s="441" t="s">
        <v>5</v>
      </c>
    </row>
    <row r="72" spans="2:10" ht="24.95" customHeight="1">
      <c r="B72" s="219"/>
      <c r="C72" s="219" t="s">
        <v>35</v>
      </c>
      <c r="D72" s="220"/>
      <c r="E72" s="220"/>
      <c r="F72" s="220"/>
      <c r="G72" s="220"/>
      <c r="H72" s="486" t="s">
        <v>34</v>
      </c>
      <c r="I72" s="486"/>
    </row>
    <row r="73" spans="2:10" ht="24.95" customHeight="1">
      <c r="B73" s="479" t="s">
        <v>10</v>
      </c>
      <c r="C73" s="455"/>
      <c r="D73" s="12">
        <f>SUM(D69+D65+D61+D57+D53+D49+D33+D29+D25+D21+D17+D13+D9)</f>
        <v>224015</v>
      </c>
      <c r="E73" s="12">
        <f>SUM(E69+E65+E61+E57+E53+E49+E33+E29+E25+E21+E17+E13+E9)</f>
        <v>3010931</v>
      </c>
      <c r="F73" s="12">
        <f>SUM(F69+F65+F61+F57+F53+F49+F33+F29+F25+F21+F17+F13+F9)</f>
        <v>446981</v>
      </c>
      <c r="G73" s="12">
        <f>SUM(D73:F73)</f>
        <v>3681927</v>
      </c>
      <c r="H73" s="454" t="s">
        <v>9</v>
      </c>
      <c r="I73" s="455" t="s">
        <v>9</v>
      </c>
    </row>
    <row r="74" spans="2:10" ht="24.95" customHeight="1">
      <c r="B74" s="454" t="s">
        <v>3</v>
      </c>
      <c r="C74" s="455"/>
      <c r="D74" s="12">
        <f t="shared" ref="D74:F75" si="0">SUM(D70+D66+D62+D58+D54+D50+D34+D30+D26+D22+D18+D14+D10)</f>
        <v>224015</v>
      </c>
      <c r="E74" s="12">
        <f t="shared" si="0"/>
        <v>3010931</v>
      </c>
      <c r="F74" s="12">
        <f t="shared" si="0"/>
        <v>446981</v>
      </c>
      <c r="G74" s="12">
        <f>SUM(D74:F74)</f>
        <v>3681927</v>
      </c>
      <c r="H74" s="454" t="s">
        <v>4</v>
      </c>
      <c r="I74" s="455" t="s">
        <v>4</v>
      </c>
    </row>
    <row r="75" spans="2:10" ht="24.95" customHeight="1">
      <c r="B75" s="480" t="s">
        <v>2</v>
      </c>
      <c r="C75" s="481"/>
      <c r="D75" s="12">
        <f>SUM(D71+D67+D63+D59+D55+D51+D35+D31+D27+D23+D19+D15+D11)</f>
        <v>1357314</v>
      </c>
      <c r="E75" s="12">
        <f t="shared" si="0"/>
        <v>17734770</v>
      </c>
      <c r="F75" s="12">
        <f>SUM(F71+F67+F63+F59+F55+F51+F35+F31+F27+F23+F19+F15+F11)</f>
        <v>2500364</v>
      </c>
      <c r="G75" s="12">
        <f>SUM(D75:F75)</f>
        <v>21592448</v>
      </c>
      <c r="H75" s="454" t="s">
        <v>5</v>
      </c>
      <c r="I75" s="455" t="s">
        <v>5</v>
      </c>
    </row>
    <row r="76" spans="2:10" ht="16.5">
      <c r="B76" s="34" t="s">
        <v>336</v>
      </c>
      <c r="C76" s="34"/>
      <c r="D76" s="34"/>
      <c r="E76" s="34"/>
      <c r="F76" s="34"/>
      <c r="I76" s="13" t="s">
        <v>333</v>
      </c>
      <c r="J76" s="13"/>
    </row>
    <row r="80" spans="2:10" ht="15">
      <c r="D80" s="79"/>
      <c r="E80" s="79"/>
      <c r="F80" s="79"/>
      <c r="G80" s="79"/>
    </row>
  </sheetData>
  <mergeCells count="121">
    <mergeCell ref="B3:I3"/>
    <mergeCell ref="B4:I4"/>
    <mergeCell ref="B5:C7"/>
    <mergeCell ref="D5:G5"/>
    <mergeCell ref="H5:I7"/>
    <mergeCell ref="H8:I8"/>
    <mergeCell ref="B8:C8"/>
    <mergeCell ref="B9:C9"/>
    <mergeCell ref="H9:I9"/>
    <mergeCell ref="B10:C10"/>
    <mergeCell ref="H10:I10"/>
    <mergeCell ref="B11:C11"/>
    <mergeCell ref="H11:I11"/>
    <mergeCell ref="H12:I12"/>
    <mergeCell ref="B13:C13"/>
    <mergeCell ref="H13:I13"/>
    <mergeCell ref="B14:C14"/>
    <mergeCell ref="H14:I14"/>
    <mergeCell ref="B15:C15"/>
    <mergeCell ref="H15:I15"/>
    <mergeCell ref="B12:C12"/>
    <mergeCell ref="H16:I16"/>
    <mergeCell ref="B17:C17"/>
    <mergeCell ref="H17:I17"/>
    <mergeCell ref="B18:C18"/>
    <mergeCell ref="H18:I18"/>
    <mergeCell ref="B19:C19"/>
    <mergeCell ref="H19:I19"/>
    <mergeCell ref="B16:C16"/>
    <mergeCell ref="H20:I20"/>
    <mergeCell ref="B21:C21"/>
    <mergeCell ref="H21:I21"/>
    <mergeCell ref="B22:C22"/>
    <mergeCell ref="H22:I22"/>
    <mergeCell ref="B23:C23"/>
    <mergeCell ref="H23:I23"/>
    <mergeCell ref="B20:C20"/>
    <mergeCell ref="H24:I24"/>
    <mergeCell ref="B25:C25"/>
    <mergeCell ref="H25:I25"/>
    <mergeCell ref="B26:C26"/>
    <mergeCell ref="H26:I26"/>
    <mergeCell ref="B27:C27"/>
    <mergeCell ref="H27:I27"/>
    <mergeCell ref="B24:C24"/>
    <mergeCell ref="H28:I28"/>
    <mergeCell ref="B29:C29"/>
    <mergeCell ref="H29:I29"/>
    <mergeCell ref="B30:C30"/>
    <mergeCell ref="H30:I30"/>
    <mergeCell ref="B31:C31"/>
    <mergeCell ref="H31:I31"/>
    <mergeCell ref="B28:C28"/>
    <mergeCell ref="H32:I32"/>
    <mergeCell ref="B33:C33"/>
    <mergeCell ref="H33:I33"/>
    <mergeCell ref="B34:C34"/>
    <mergeCell ref="H34:I34"/>
    <mergeCell ref="B35:C35"/>
    <mergeCell ref="H35:I35"/>
    <mergeCell ref="B32:C32"/>
    <mergeCell ref="B41:I41"/>
    <mergeCell ref="B42:I42"/>
    <mergeCell ref="B45:C47"/>
    <mergeCell ref="D45:G45"/>
    <mergeCell ref="H45:I47"/>
    <mergeCell ref="H48:I48"/>
    <mergeCell ref="B48:C48"/>
    <mergeCell ref="B49:C49"/>
    <mergeCell ref="H49:I49"/>
    <mergeCell ref="B50:C50"/>
    <mergeCell ref="H50:I50"/>
    <mergeCell ref="B51:C51"/>
    <mergeCell ref="H51:I51"/>
    <mergeCell ref="H52:I52"/>
    <mergeCell ref="B53:C53"/>
    <mergeCell ref="H53:I53"/>
    <mergeCell ref="B54:C54"/>
    <mergeCell ref="H54:I54"/>
    <mergeCell ref="B55:C55"/>
    <mergeCell ref="H55:I55"/>
    <mergeCell ref="B52:C52"/>
    <mergeCell ref="H56:I56"/>
    <mergeCell ref="B57:C57"/>
    <mergeCell ref="H57:I57"/>
    <mergeCell ref="B58:C58"/>
    <mergeCell ref="H58:I58"/>
    <mergeCell ref="B59:C59"/>
    <mergeCell ref="H59:I59"/>
    <mergeCell ref="B56:C56"/>
    <mergeCell ref="H60:I60"/>
    <mergeCell ref="B61:C61"/>
    <mergeCell ref="H61:I61"/>
    <mergeCell ref="B62:C62"/>
    <mergeCell ref="H62:I62"/>
    <mergeCell ref="B63:C63"/>
    <mergeCell ref="H63:I63"/>
    <mergeCell ref="B60:C60"/>
    <mergeCell ref="H64:I64"/>
    <mergeCell ref="B65:C65"/>
    <mergeCell ref="H65:I65"/>
    <mergeCell ref="B66:C66"/>
    <mergeCell ref="H66:I66"/>
    <mergeCell ref="B67:C67"/>
    <mergeCell ref="H67:I67"/>
    <mergeCell ref="B64:C64"/>
    <mergeCell ref="H68:I68"/>
    <mergeCell ref="B69:C69"/>
    <mergeCell ref="H69:I69"/>
    <mergeCell ref="B70:C70"/>
    <mergeCell ref="H70:I70"/>
    <mergeCell ref="B71:C71"/>
    <mergeCell ref="H71:I71"/>
    <mergeCell ref="B68:C68"/>
    <mergeCell ref="H72:I72"/>
    <mergeCell ref="B73:C73"/>
    <mergeCell ref="H73:I73"/>
    <mergeCell ref="B74:C74"/>
    <mergeCell ref="H74:I74"/>
    <mergeCell ref="B75:C75"/>
    <mergeCell ref="H75:I75"/>
  </mergeCells>
  <pageMargins left="0.7" right="0.7" top="0.75" bottom="0.75" header="0.3" footer="0.3"/>
  <pageSetup paperSize="9" scale="28" orientation="landscape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62">
    <tabColor theme="8" tint="0.79998168889431442"/>
    <pageSetUpPr fitToPage="1"/>
  </sheetPr>
  <dimension ref="B2:J77"/>
  <sheetViews>
    <sheetView showGridLines="0" rightToLeft="1" view="pageBreakPreview" topLeftCell="A62" zoomScaleNormal="100" zoomScaleSheetLayoutView="100" workbookViewId="0">
      <selection activeCell="I73" sqref="B39:I73"/>
    </sheetView>
  </sheetViews>
  <sheetFormatPr defaultRowHeight="12.75"/>
  <cols>
    <col min="1" max="1" width="5.7109375" customWidth="1"/>
    <col min="2" max="3" width="13.28515625" customWidth="1"/>
    <col min="4" max="7" width="25.7109375" customWidth="1"/>
    <col min="8" max="8" width="13.28515625" customWidth="1"/>
    <col min="9" max="9" width="19.28515625" customWidth="1"/>
    <col min="10" max="10" width="2.7109375" customWidth="1"/>
  </cols>
  <sheetData>
    <row r="2" spans="2:10" ht="19.5">
      <c r="B2" s="15" t="s">
        <v>399</v>
      </c>
      <c r="I2" s="14" t="s">
        <v>400</v>
      </c>
      <c r="J2" s="14"/>
    </row>
    <row r="3" spans="2:10" ht="25.5">
      <c r="B3" s="241" t="s">
        <v>311</v>
      </c>
      <c r="C3" s="241"/>
      <c r="D3" s="241"/>
      <c r="E3" s="241"/>
      <c r="F3" s="241"/>
      <c r="G3" s="241"/>
      <c r="H3" s="241"/>
      <c r="I3" s="241"/>
      <c r="J3" s="37"/>
    </row>
    <row r="4" spans="2:10" ht="25.5">
      <c r="B4" s="497" t="s">
        <v>312</v>
      </c>
      <c r="C4" s="497"/>
      <c r="D4" s="497"/>
      <c r="E4" s="497"/>
      <c r="F4" s="497"/>
      <c r="G4" s="497"/>
      <c r="H4" s="497"/>
      <c r="I4" s="497"/>
      <c r="J4" s="37"/>
    </row>
    <row r="5" spans="2:10" ht="24.95" customHeight="1">
      <c r="B5" s="492" t="s">
        <v>118</v>
      </c>
      <c r="C5" s="372"/>
      <c r="D5" s="236" t="s">
        <v>318</v>
      </c>
      <c r="E5" s="237"/>
      <c r="F5" s="237"/>
      <c r="G5" s="238"/>
      <c r="H5" s="371" t="s">
        <v>0</v>
      </c>
      <c r="I5" s="492"/>
    </row>
    <row r="6" spans="2:10" ht="24.95" customHeight="1">
      <c r="B6" s="373"/>
      <c r="C6" s="374"/>
      <c r="D6" s="493" t="s">
        <v>316</v>
      </c>
      <c r="E6" s="495" t="s">
        <v>317</v>
      </c>
      <c r="F6" s="493" t="s">
        <v>320</v>
      </c>
      <c r="G6" s="206" t="s">
        <v>35</v>
      </c>
      <c r="H6" s="373"/>
      <c r="I6" s="374"/>
    </row>
    <row r="7" spans="2:10" ht="24.95" customHeight="1">
      <c r="B7" s="373"/>
      <c r="C7" s="374"/>
      <c r="D7" s="494"/>
      <c r="E7" s="496"/>
      <c r="F7" s="494"/>
      <c r="G7" s="206" t="s">
        <v>34</v>
      </c>
      <c r="H7" s="373"/>
      <c r="I7" s="374"/>
    </row>
    <row r="8" spans="2:10" ht="24.95" customHeight="1">
      <c r="B8" s="354" t="s">
        <v>8</v>
      </c>
      <c r="C8" s="355"/>
      <c r="D8" s="221"/>
      <c r="E8" s="221"/>
      <c r="F8" s="221"/>
      <c r="G8" s="172"/>
      <c r="H8" s="357" t="s">
        <v>7</v>
      </c>
      <c r="I8" s="357"/>
    </row>
    <row r="9" spans="2:10" ht="24.95" customHeight="1">
      <c r="B9" s="475" t="s">
        <v>10</v>
      </c>
      <c r="C9" s="445"/>
      <c r="D9" s="222">
        <v>121773</v>
      </c>
      <c r="E9" s="222">
        <v>462605</v>
      </c>
      <c r="F9" s="222">
        <v>281012</v>
      </c>
      <c r="G9" s="223">
        <f>SUM(D9:F9)</f>
        <v>865390</v>
      </c>
      <c r="H9" s="475" t="s">
        <v>9</v>
      </c>
      <c r="I9" s="445" t="s">
        <v>9</v>
      </c>
    </row>
    <row r="10" spans="2:10" ht="24.95" customHeight="1">
      <c r="B10" s="444" t="s">
        <v>3</v>
      </c>
      <c r="C10" s="445"/>
      <c r="D10" s="222">
        <v>121773</v>
      </c>
      <c r="E10" s="222">
        <v>462605</v>
      </c>
      <c r="F10" s="222">
        <v>281012</v>
      </c>
      <c r="G10" s="223">
        <f>SUM(D10:F10)</f>
        <v>865390</v>
      </c>
      <c r="H10" s="444" t="s">
        <v>4</v>
      </c>
      <c r="I10" s="445" t="s">
        <v>4</v>
      </c>
    </row>
    <row r="11" spans="2:10" ht="24.95" customHeight="1">
      <c r="B11" s="444" t="s">
        <v>2</v>
      </c>
      <c r="C11" s="445"/>
      <c r="D11" s="222">
        <v>432713</v>
      </c>
      <c r="E11" s="222">
        <v>2476558</v>
      </c>
      <c r="F11" s="222">
        <v>2045025</v>
      </c>
      <c r="G11" s="223">
        <f>SUM(D11:F11)</f>
        <v>4954296</v>
      </c>
      <c r="H11" s="444" t="s">
        <v>5</v>
      </c>
      <c r="I11" s="445" t="s">
        <v>5</v>
      </c>
    </row>
    <row r="12" spans="2:10" ht="24.95" customHeight="1">
      <c r="B12" s="362" t="s">
        <v>12</v>
      </c>
      <c r="C12" s="363"/>
      <c r="D12" s="224"/>
      <c r="E12" s="224"/>
      <c r="F12" s="224"/>
      <c r="G12" s="168"/>
      <c r="H12" s="364" t="s">
        <v>11</v>
      </c>
      <c r="I12" s="365"/>
    </row>
    <row r="13" spans="2:10" ht="24.95" customHeight="1">
      <c r="B13" s="440" t="s">
        <v>10</v>
      </c>
      <c r="C13" s="441"/>
      <c r="D13" s="225">
        <v>122209</v>
      </c>
      <c r="E13" s="225">
        <v>669066</v>
      </c>
      <c r="F13" s="225">
        <v>117953</v>
      </c>
      <c r="G13" s="226">
        <f>SUM(D13:F13)</f>
        <v>909228</v>
      </c>
      <c r="H13" s="440" t="s">
        <v>9</v>
      </c>
      <c r="I13" s="441" t="s">
        <v>9</v>
      </c>
    </row>
    <row r="14" spans="2:10" ht="24.95" customHeight="1">
      <c r="B14" s="440" t="s">
        <v>3</v>
      </c>
      <c r="C14" s="441"/>
      <c r="D14" s="225">
        <v>122209</v>
      </c>
      <c r="E14" s="225">
        <v>669066</v>
      </c>
      <c r="F14" s="225">
        <v>117953</v>
      </c>
      <c r="G14" s="226">
        <f>SUM(D14:F14)</f>
        <v>909228</v>
      </c>
      <c r="H14" s="440" t="s">
        <v>4</v>
      </c>
      <c r="I14" s="441" t="s">
        <v>4</v>
      </c>
    </row>
    <row r="15" spans="2:10" ht="24.95" customHeight="1">
      <c r="B15" s="440" t="s">
        <v>2</v>
      </c>
      <c r="C15" s="441"/>
      <c r="D15" s="225">
        <v>399147</v>
      </c>
      <c r="E15" s="225">
        <v>3448897</v>
      </c>
      <c r="F15" s="225">
        <v>881063</v>
      </c>
      <c r="G15" s="226">
        <f>SUM(D15:F15)</f>
        <v>4729107</v>
      </c>
      <c r="H15" s="440" t="s">
        <v>5</v>
      </c>
      <c r="I15" s="441" t="s">
        <v>5</v>
      </c>
    </row>
    <row r="16" spans="2:10" ht="24.95" customHeight="1">
      <c r="B16" s="354" t="s">
        <v>14</v>
      </c>
      <c r="C16" s="355"/>
      <c r="D16" s="227"/>
      <c r="E16" s="227"/>
      <c r="F16" s="227"/>
      <c r="G16" s="172"/>
      <c r="H16" s="356" t="s">
        <v>13</v>
      </c>
      <c r="I16" s="357"/>
    </row>
    <row r="17" spans="2:9" ht="24.95" customHeight="1">
      <c r="B17" s="475" t="s">
        <v>10</v>
      </c>
      <c r="C17" s="445"/>
      <c r="D17" s="222">
        <v>45337</v>
      </c>
      <c r="E17" s="222">
        <v>172625</v>
      </c>
      <c r="F17" s="222">
        <v>35085</v>
      </c>
      <c r="G17" s="223">
        <f>SUM(D17:F17)</f>
        <v>253047</v>
      </c>
      <c r="H17" s="475" t="s">
        <v>9</v>
      </c>
      <c r="I17" s="445" t="s">
        <v>9</v>
      </c>
    </row>
    <row r="18" spans="2:9" ht="24.95" customHeight="1">
      <c r="B18" s="444" t="s">
        <v>3</v>
      </c>
      <c r="C18" s="445"/>
      <c r="D18" s="222">
        <v>45337</v>
      </c>
      <c r="E18" s="222">
        <v>172625</v>
      </c>
      <c r="F18" s="222">
        <v>35085</v>
      </c>
      <c r="G18" s="223">
        <f>SUM(D18:F18)</f>
        <v>253047</v>
      </c>
      <c r="H18" s="444" t="s">
        <v>4</v>
      </c>
      <c r="I18" s="445" t="s">
        <v>4</v>
      </c>
    </row>
    <row r="19" spans="2:9" ht="24.95" customHeight="1">
      <c r="B19" s="444" t="s">
        <v>2</v>
      </c>
      <c r="C19" s="445"/>
      <c r="D19" s="222">
        <v>186991</v>
      </c>
      <c r="E19" s="222">
        <v>994910</v>
      </c>
      <c r="F19" s="222">
        <v>261269</v>
      </c>
      <c r="G19" s="223">
        <f>SUM(D19:F19)</f>
        <v>1443170</v>
      </c>
      <c r="H19" s="444" t="s">
        <v>5</v>
      </c>
      <c r="I19" s="445" t="s">
        <v>5</v>
      </c>
    </row>
    <row r="20" spans="2:9" ht="24.95" customHeight="1">
      <c r="B20" s="362" t="s">
        <v>16</v>
      </c>
      <c r="C20" s="363"/>
      <c r="D20" s="224"/>
      <c r="E20" s="224"/>
      <c r="F20" s="224"/>
      <c r="G20" s="168"/>
      <c r="H20" s="364" t="s">
        <v>15</v>
      </c>
      <c r="I20" s="365"/>
    </row>
    <row r="21" spans="2:9" ht="24.95" customHeight="1">
      <c r="B21" s="440" t="s">
        <v>10</v>
      </c>
      <c r="C21" s="441"/>
      <c r="D21" s="225">
        <v>5227</v>
      </c>
      <c r="E21" s="225">
        <v>64930</v>
      </c>
      <c r="F21" s="225">
        <v>100791</v>
      </c>
      <c r="G21" s="226">
        <f>SUM(D21:F21)</f>
        <v>170948</v>
      </c>
      <c r="H21" s="440" t="s">
        <v>9</v>
      </c>
      <c r="I21" s="441" t="s">
        <v>9</v>
      </c>
    </row>
    <row r="22" spans="2:9" ht="24.95" customHeight="1">
      <c r="B22" s="440" t="s">
        <v>3</v>
      </c>
      <c r="C22" s="441"/>
      <c r="D22" s="225">
        <v>5227</v>
      </c>
      <c r="E22" s="225">
        <v>64930</v>
      </c>
      <c r="F22" s="225">
        <v>100791</v>
      </c>
      <c r="G22" s="226">
        <f>SUM(D22:F22)</f>
        <v>170948</v>
      </c>
      <c r="H22" s="440" t="s">
        <v>4</v>
      </c>
      <c r="I22" s="441" t="s">
        <v>4</v>
      </c>
    </row>
    <row r="23" spans="2:9" ht="24.95" customHeight="1">
      <c r="B23" s="440" t="s">
        <v>2</v>
      </c>
      <c r="C23" s="441"/>
      <c r="D23" s="225">
        <v>21232</v>
      </c>
      <c r="E23" s="225">
        <v>386288</v>
      </c>
      <c r="F23" s="225">
        <v>681474</v>
      </c>
      <c r="G23" s="226">
        <f>SUM(D23:F23)</f>
        <v>1088994</v>
      </c>
      <c r="H23" s="440" t="s">
        <v>5</v>
      </c>
      <c r="I23" s="441" t="s">
        <v>5</v>
      </c>
    </row>
    <row r="24" spans="2:9" ht="24.95" customHeight="1">
      <c r="B24" s="354" t="s">
        <v>18</v>
      </c>
      <c r="C24" s="355"/>
      <c r="D24" s="227"/>
      <c r="E24" s="227"/>
      <c r="F24" s="227"/>
      <c r="G24" s="172"/>
      <c r="H24" s="356" t="s">
        <v>17</v>
      </c>
      <c r="I24" s="357"/>
    </row>
    <row r="25" spans="2:9" ht="24.95" customHeight="1">
      <c r="B25" s="475" t="s">
        <v>10</v>
      </c>
      <c r="C25" s="445"/>
      <c r="D25" s="222">
        <v>85585</v>
      </c>
      <c r="E25" s="222">
        <v>305234</v>
      </c>
      <c r="F25" s="222">
        <v>137395</v>
      </c>
      <c r="G25" s="223">
        <f>SUM(D25:F25)</f>
        <v>528214</v>
      </c>
      <c r="H25" s="475" t="s">
        <v>9</v>
      </c>
      <c r="I25" s="445" t="s">
        <v>9</v>
      </c>
    </row>
    <row r="26" spans="2:9" ht="24.95" customHeight="1">
      <c r="B26" s="444" t="s">
        <v>3</v>
      </c>
      <c r="C26" s="445"/>
      <c r="D26" s="222">
        <v>85585</v>
      </c>
      <c r="E26" s="222">
        <v>305234</v>
      </c>
      <c r="F26" s="222">
        <v>137395</v>
      </c>
      <c r="G26" s="223">
        <f>SUM(D26:F26)</f>
        <v>528214</v>
      </c>
      <c r="H26" s="444" t="s">
        <v>4</v>
      </c>
      <c r="I26" s="445" t="s">
        <v>4</v>
      </c>
    </row>
    <row r="27" spans="2:9" ht="24.95" customHeight="1">
      <c r="B27" s="444" t="s">
        <v>2</v>
      </c>
      <c r="C27" s="445"/>
      <c r="D27" s="222">
        <v>407481</v>
      </c>
      <c r="E27" s="222">
        <v>1921189</v>
      </c>
      <c r="F27" s="222">
        <v>1070462</v>
      </c>
      <c r="G27" s="223">
        <f>SUM(D27:F27)</f>
        <v>3399132</v>
      </c>
      <c r="H27" s="444" t="s">
        <v>5</v>
      </c>
      <c r="I27" s="445" t="s">
        <v>5</v>
      </c>
    </row>
    <row r="28" spans="2:9" ht="24.95" customHeight="1">
      <c r="B28" s="362" t="s">
        <v>20</v>
      </c>
      <c r="C28" s="363"/>
      <c r="D28" s="224"/>
      <c r="E28" s="224"/>
      <c r="F28" s="224"/>
      <c r="G28" s="168"/>
      <c r="H28" s="364" t="s">
        <v>19</v>
      </c>
      <c r="I28" s="365"/>
    </row>
    <row r="29" spans="2:9" ht="24.95" customHeight="1">
      <c r="B29" s="440" t="s">
        <v>10</v>
      </c>
      <c r="C29" s="441"/>
      <c r="D29" s="225">
        <v>22223</v>
      </c>
      <c r="E29" s="225">
        <v>221477</v>
      </c>
      <c r="F29" s="225">
        <v>71562</v>
      </c>
      <c r="G29" s="226">
        <f>SUM(D29:F29)</f>
        <v>315262</v>
      </c>
      <c r="H29" s="440" t="s">
        <v>9</v>
      </c>
      <c r="I29" s="441" t="s">
        <v>9</v>
      </c>
    </row>
    <row r="30" spans="2:9" ht="24.95" customHeight="1">
      <c r="B30" s="440" t="s">
        <v>3</v>
      </c>
      <c r="C30" s="441"/>
      <c r="D30" s="225">
        <v>22223</v>
      </c>
      <c r="E30" s="225">
        <v>221477</v>
      </c>
      <c r="F30" s="225">
        <v>71562</v>
      </c>
      <c r="G30" s="226">
        <f>SUM(D30:F30)</f>
        <v>315262</v>
      </c>
      <c r="H30" s="440" t="s">
        <v>4</v>
      </c>
      <c r="I30" s="441" t="s">
        <v>4</v>
      </c>
    </row>
    <row r="31" spans="2:9" ht="24.95" customHeight="1">
      <c r="B31" s="440" t="s">
        <v>2</v>
      </c>
      <c r="C31" s="441"/>
      <c r="D31" s="225">
        <v>85111</v>
      </c>
      <c r="E31" s="225">
        <v>1210154</v>
      </c>
      <c r="F31" s="225">
        <v>545465</v>
      </c>
      <c r="G31" s="226">
        <f>SUM(D31:F31)</f>
        <v>1840730</v>
      </c>
      <c r="H31" s="440" t="s">
        <v>5</v>
      </c>
      <c r="I31" s="441" t="s">
        <v>5</v>
      </c>
    </row>
    <row r="32" spans="2:9" ht="24.95" customHeight="1">
      <c r="B32" s="354" t="s">
        <v>22</v>
      </c>
      <c r="C32" s="355"/>
      <c r="D32" s="227"/>
      <c r="E32" s="227"/>
      <c r="F32" s="227"/>
      <c r="G32" s="172"/>
      <c r="H32" s="356" t="s">
        <v>21</v>
      </c>
      <c r="I32" s="357"/>
    </row>
    <row r="33" spans="2:9" ht="24.95" customHeight="1">
      <c r="B33" s="475" t="s">
        <v>10</v>
      </c>
      <c r="C33" s="445"/>
      <c r="D33" s="222">
        <v>15703</v>
      </c>
      <c r="E33" s="222">
        <v>95831</v>
      </c>
      <c r="F33" s="222">
        <v>14578</v>
      </c>
      <c r="G33" s="223">
        <f>SUM(D33:F33)</f>
        <v>126112</v>
      </c>
      <c r="H33" s="475" t="s">
        <v>9</v>
      </c>
      <c r="I33" s="445" t="s">
        <v>9</v>
      </c>
    </row>
    <row r="34" spans="2:9" ht="24.95" customHeight="1">
      <c r="B34" s="444" t="s">
        <v>3</v>
      </c>
      <c r="C34" s="445"/>
      <c r="D34" s="222">
        <v>15703</v>
      </c>
      <c r="E34" s="222">
        <v>95831</v>
      </c>
      <c r="F34" s="222">
        <v>14578</v>
      </c>
      <c r="G34" s="223">
        <f>SUM(D34:F34)</f>
        <v>126112</v>
      </c>
      <c r="H34" s="444" t="s">
        <v>4</v>
      </c>
      <c r="I34" s="445" t="s">
        <v>4</v>
      </c>
    </row>
    <row r="35" spans="2:9" ht="24.95" customHeight="1">
      <c r="B35" s="444" t="s">
        <v>2</v>
      </c>
      <c r="C35" s="445"/>
      <c r="D35" s="222">
        <v>48210</v>
      </c>
      <c r="E35" s="222">
        <v>587334</v>
      </c>
      <c r="F35" s="222">
        <v>121122</v>
      </c>
      <c r="G35" s="223">
        <f>SUM(D35:F35)</f>
        <v>756666</v>
      </c>
      <c r="H35" s="444" t="s">
        <v>5</v>
      </c>
      <c r="I35" s="445" t="s">
        <v>5</v>
      </c>
    </row>
    <row r="36" spans="2:9" ht="19.5">
      <c r="B36" s="32"/>
      <c r="C36" s="32"/>
      <c r="D36" s="31"/>
      <c r="E36" s="31"/>
      <c r="F36" s="31"/>
      <c r="G36" s="20"/>
      <c r="H36" s="30"/>
      <c r="I36" s="30"/>
    </row>
    <row r="39" spans="2:9" ht="19.5">
      <c r="B39" s="15" t="s">
        <v>401</v>
      </c>
      <c r="I39" s="14" t="s">
        <v>402</v>
      </c>
    </row>
    <row r="40" spans="2:9" ht="25.5">
      <c r="B40" s="241" t="s">
        <v>311</v>
      </c>
      <c r="C40" s="241"/>
      <c r="D40" s="241"/>
      <c r="E40" s="241"/>
      <c r="F40" s="241"/>
      <c r="G40" s="241"/>
      <c r="H40" s="241"/>
      <c r="I40" s="241"/>
    </row>
    <row r="41" spans="2:9" ht="25.5">
      <c r="B41" s="241" t="s">
        <v>312</v>
      </c>
      <c r="C41" s="241"/>
      <c r="D41" s="241"/>
      <c r="E41" s="241"/>
      <c r="F41" s="241"/>
      <c r="G41" s="241"/>
      <c r="H41" s="241"/>
      <c r="I41" s="241"/>
    </row>
    <row r="42" spans="2:9" ht="19.5">
      <c r="B42" s="492" t="s">
        <v>118</v>
      </c>
      <c r="C42" s="372"/>
      <c r="D42" s="236" t="s">
        <v>318</v>
      </c>
      <c r="E42" s="237"/>
      <c r="F42" s="237"/>
      <c r="G42" s="238"/>
      <c r="H42" s="371" t="s">
        <v>0</v>
      </c>
      <c r="I42" s="492"/>
    </row>
    <row r="43" spans="2:9" ht="19.5">
      <c r="B43" s="373"/>
      <c r="C43" s="374"/>
      <c r="D43" s="493" t="s">
        <v>316</v>
      </c>
      <c r="E43" s="495" t="s">
        <v>317</v>
      </c>
      <c r="F43" s="493" t="s">
        <v>320</v>
      </c>
      <c r="G43" s="206" t="s">
        <v>35</v>
      </c>
      <c r="H43" s="373"/>
      <c r="I43" s="374"/>
    </row>
    <row r="44" spans="2:9" ht="19.5">
      <c r="B44" s="373"/>
      <c r="C44" s="374"/>
      <c r="D44" s="494"/>
      <c r="E44" s="496"/>
      <c r="F44" s="494"/>
      <c r="G44" s="206" t="s">
        <v>34</v>
      </c>
      <c r="H44" s="373"/>
      <c r="I44" s="374"/>
    </row>
    <row r="45" spans="2:9" ht="24.95" customHeight="1">
      <c r="B45" s="354" t="s">
        <v>24</v>
      </c>
      <c r="C45" s="355"/>
      <c r="D45" s="221"/>
      <c r="E45" s="221"/>
      <c r="F45" s="221"/>
      <c r="G45" s="172"/>
      <c r="H45" s="356" t="s">
        <v>23</v>
      </c>
      <c r="I45" s="357"/>
    </row>
    <row r="46" spans="2:9" ht="24.95" customHeight="1">
      <c r="B46" s="475" t="s">
        <v>10</v>
      </c>
      <c r="C46" s="445"/>
      <c r="D46" s="222">
        <v>8538</v>
      </c>
      <c r="E46" s="222">
        <v>52778</v>
      </c>
      <c r="F46" s="222">
        <v>23067</v>
      </c>
      <c r="G46" s="223">
        <f>SUM(D46:F46)</f>
        <v>84383</v>
      </c>
      <c r="H46" s="475" t="s">
        <v>9</v>
      </c>
      <c r="I46" s="445" t="s">
        <v>9</v>
      </c>
    </row>
    <row r="47" spans="2:9" ht="24.95" customHeight="1">
      <c r="B47" s="444" t="s">
        <v>3</v>
      </c>
      <c r="C47" s="445"/>
      <c r="D47" s="222">
        <v>8538</v>
      </c>
      <c r="E47" s="222">
        <v>52778</v>
      </c>
      <c r="F47" s="222">
        <v>23067</v>
      </c>
      <c r="G47" s="223">
        <f>SUM(D47:F47)</f>
        <v>84383</v>
      </c>
      <c r="H47" s="444" t="s">
        <v>4</v>
      </c>
      <c r="I47" s="445" t="s">
        <v>4</v>
      </c>
    </row>
    <row r="48" spans="2:9" ht="24.95" customHeight="1">
      <c r="B48" s="444" t="s">
        <v>2</v>
      </c>
      <c r="C48" s="445"/>
      <c r="D48" s="222">
        <v>35902</v>
      </c>
      <c r="E48" s="222">
        <v>352896</v>
      </c>
      <c r="F48" s="222">
        <v>180909</v>
      </c>
      <c r="G48" s="223">
        <f>SUM(D48:F48)</f>
        <v>569707</v>
      </c>
      <c r="H48" s="444" t="s">
        <v>5</v>
      </c>
      <c r="I48" s="445" t="s">
        <v>5</v>
      </c>
    </row>
    <row r="49" spans="2:9" ht="24.95" customHeight="1">
      <c r="B49" s="362" t="s">
        <v>26</v>
      </c>
      <c r="C49" s="363"/>
      <c r="D49" s="224"/>
      <c r="E49" s="224"/>
      <c r="F49" s="224"/>
      <c r="G49" s="168"/>
      <c r="H49" s="364" t="s">
        <v>25</v>
      </c>
      <c r="I49" s="365"/>
    </row>
    <row r="50" spans="2:9" ht="24.95" customHeight="1">
      <c r="B50" s="440" t="s">
        <v>10</v>
      </c>
      <c r="C50" s="441"/>
      <c r="D50" s="225">
        <v>3740</v>
      </c>
      <c r="E50" s="225">
        <v>21601</v>
      </c>
      <c r="F50" s="225">
        <v>15190</v>
      </c>
      <c r="G50" s="226">
        <f>SUM(D50:F50)</f>
        <v>40531</v>
      </c>
      <c r="H50" s="440" t="s">
        <v>9</v>
      </c>
      <c r="I50" s="441" t="s">
        <v>9</v>
      </c>
    </row>
    <row r="51" spans="2:9" ht="24.95" customHeight="1">
      <c r="B51" s="440" t="s">
        <v>3</v>
      </c>
      <c r="C51" s="441"/>
      <c r="D51" s="225">
        <v>3740</v>
      </c>
      <c r="E51" s="225">
        <v>21601</v>
      </c>
      <c r="F51" s="225">
        <v>15190</v>
      </c>
      <c r="G51" s="226">
        <f>SUM(D51:F51)</f>
        <v>40531</v>
      </c>
      <c r="H51" s="440" t="s">
        <v>4</v>
      </c>
      <c r="I51" s="441" t="s">
        <v>4</v>
      </c>
    </row>
    <row r="52" spans="2:9" ht="24.95" customHeight="1">
      <c r="B52" s="440" t="s">
        <v>2</v>
      </c>
      <c r="C52" s="441"/>
      <c r="D52" s="225">
        <v>17451</v>
      </c>
      <c r="E52" s="225">
        <v>150189</v>
      </c>
      <c r="F52" s="225">
        <v>137359</v>
      </c>
      <c r="G52" s="226">
        <f>SUM(D52:F52)</f>
        <v>304999</v>
      </c>
      <c r="H52" s="440" t="s">
        <v>5</v>
      </c>
      <c r="I52" s="441" t="s">
        <v>5</v>
      </c>
    </row>
    <row r="53" spans="2:9" ht="24.95" customHeight="1">
      <c r="B53" s="354" t="s">
        <v>28</v>
      </c>
      <c r="C53" s="355"/>
      <c r="D53" s="227"/>
      <c r="E53" s="227"/>
      <c r="F53" s="227"/>
      <c r="G53" s="172"/>
      <c r="H53" s="356" t="s">
        <v>27</v>
      </c>
      <c r="I53" s="357"/>
    </row>
    <row r="54" spans="2:9" ht="24.95" customHeight="1">
      <c r="B54" s="475" t="s">
        <v>10</v>
      </c>
      <c r="C54" s="445"/>
      <c r="D54" s="222">
        <v>47092</v>
      </c>
      <c r="E54" s="222">
        <v>103651</v>
      </c>
      <c r="F54" s="222">
        <v>31678</v>
      </c>
      <c r="G54" s="223">
        <f>SUM(D54:F54)</f>
        <v>182421</v>
      </c>
      <c r="H54" s="475" t="s">
        <v>9</v>
      </c>
      <c r="I54" s="445" t="s">
        <v>9</v>
      </c>
    </row>
    <row r="55" spans="2:9" ht="24.95" customHeight="1">
      <c r="B55" s="444" t="s">
        <v>3</v>
      </c>
      <c r="C55" s="445"/>
      <c r="D55" s="222">
        <v>47092</v>
      </c>
      <c r="E55" s="222">
        <v>103651</v>
      </c>
      <c r="F55" s="222">
        <v>31678</v>
      </c>
      <c r="G55" s="223">
        <f>SUM(D55:F55)</f>
        <v>182421</v>
      </c>
      <c r="H55" s="444" t="s">
        <v>4</v>
      </c>
      <c r="I55" s="445" t="s">
        <v>4</v>
      </c>
    </row>
    <row r="56" spans="2:9" ht="24.95" customHeight="1">
      <c r="B56" s="444" t="s">
        <v>2</v>
      </c>
      <c r="C56" s="445"/>
      <c r="D56" s="222">
        <v>234070</v>
      </c>
      <c r="E56" s="222">
        <v>764767</v>
      </c>
      <c r="F56" s="222">
        <v>250715</v>
      </c>
      <c r="G56" s="223">
        <f>SUM(D56:F56)</f>
        <v>1249552</v>
      </c>
      <c r="H56" s="444" t="s">
        <v>5</v>
      </c>
      <c r="I56" s="445" t="s">
        <v>5</v>
      </c>
    </row>
    <row r="57" spans="2:9" ht="24.95" customHeight="1">
      <c r="B57" s="362" t="s">
        <v>30</v>
      </c>
      <c r="C57" s="363"/>
      <c r="D57" s="224"/>
      <c r="E57" s="224"/>
      <c r="F57" s="224"/>
      <c r="G57" s="168"/>
      <c r="H57" s="364" t="s">
        <v>29</v>
      </c>
      <c r="I57" s="365"/>
    </row>
    <row r="58" spans="2:9" ht="24.95" customHeight="1">
      <c r="B58" s="440" t="s">
        <v>10</v>
      </c>
      <c r="C58" s="441"/>
      <c r="D58" s="225">
        <v>13629</v>
      </c>
      <c r="E58" s="225">
        <v>43567</v>
      </c>
      <c r="F58" s="225">
        <v>15370</v>
      </c>
      <c r="G58" s="226">
        <f>SUM(D58:F58)</f>
        <v>72566</v>
      </c>
      <c r="H58" s="440" t="s">
        <v>9</v>
      </c>
      <c r="I58" s="441" t="s">
        <v>9</v>
      </c>
    </row>
    <row r="59" spans="2:9" ht="24.95" customHeight="1">
      <c r="B59" s="440" t="s">
        <v>3</v>
      </c>
      <c r="C59" s="441"/>
      <c r="D59" s="225">
        <v>13629</v>
      </c>
      <c r="E59" s="225">
        <v>43567</v>
      </c>
      <c r="F59" s="225">
        <v>15370</v>
      </c>
      <c r="G59" s="226">
        <f>SUM(D59:F59)</f>
        <v>72566</v>
      </c>
      <c r="H59" s="440" t="s">
        <v>4</v>
      </c>
      <c r="I59" s="441" t="s">
        <v>4</v>
      </c>
    </row>
    <row r="60" spans="2:9" ht="24.95" customHeight="1">
      <c r="B60" s="440" t="s">
        <v>2</v>
      </c>
      <c r="C60" s="441"/>
      <c r="D60" s="225">
        <v>51351</v>
      </c>
      <c r="E60" s="225">
        <v>266225</v>
      </c>
      <c r="F60" s="225">
        <v>140636</v>
      </c>
      <c r="G60" s="226">
        <f>SUM(D60:F60)</f>
        <v>458212</v>
      </c>
      <c r="H60" s="440" t="s">
        <v>5</v>
      </c>
      <c r="I60" s="441" t="s">
        <v>5</v>
      </c>
    </row>
    <row r="61" spans="2:9" ht="24.95" customHeight="1">
      <c r="B61" s="354" t="s">
        <v>31</v>
      </c>
      <c r="C61" s="355"/>
      <c r="D61" s="227"/>
      <c r="E61" s="227"/>
      <c r="F61" s="227"/>
      <c r="G61" s="172"/>
      <c r="H61" s="356" t="s">
        <v>6</v>
      </c>
      <c r="I61" s="357"/>
    </row>
    <row r="62" spans="2:9" ht="24.95" customHeight="1">
      <c r="B62" s="475" t="s">
        <v>10</v>
      </c>
      <c r="C62" s="445"/>
      <c r="D62" s="222">
        <v>5619</v>
      </c>
      <c r="E62" s="222">
        <v>43438</v>
      </c>
      <c r="F62" s="222">
        <v>23635</v>
      </c>
      <c r="G62" s="223">
        <f>SUM(D62:F62)</f>
        <v>72692</v>
      </c>
      <c r="H62" s="475" t="s">
        <v>9</v>
      </c>
      <c r="I62" s="445" t="s">
        <v>9</v>
      </c>
    </row>
    <row r="63" spans="2:9" ht="24.95" customHeight="1">
      <c r="B63" s="444" t="s">
        <v>3</v>
      </c>
      <c r="C63" s="445"/>
      <c r="D63" s="222">
        <v>5619</v>
      </c>
      <c r="E63" s="222">
        <v>43438</v>
      </c>
      <c r="F63" s="222">
        <v>23635</v>
      </c>
      <c r="G63" s="223">
        <f>SUM(D63:F63)</f>
        <v>72692</v>
      </c>
      <c r="H63" s="444" t="s">
        <v>4</v>
      </c>
      <c r="I63" s="445" t="s">
        <v>4</v>
      </c>
    </row>
    <row r="64" spans="2:9" ht="24.95" customHeight="1">
      <c r="B64" s="444" t="s">
        <v>2</v>
      </c>
      <c r="C64" s="445"/>
      <c r="D64" s="222">
        <v>28091</v>
      </c>
      <c r="E64" s="222">
        <v>240430</v>
      </c>
      <c r="F64" s="222">
        <v>131471</v>
      </c>
      <c r="G64" s="223">
        <f>SUM(D64:F64)</f>
        <v>399992</v>
      </c>
      <c r="H64" s="444" t="s">
        <v>5</v>
      </c>
      <c r="I64" s="445" t="s">
        <v>5</v>
      </c>
    </row>
    <row r="65" spans="2:10" ht="24.95" customHeight="1">
      <c r="B65" s="362" t="s">
        <v>33</v>
      </c>
      <c r="C65" s="363"/>
      <c r="D65" s="224"/>
      <c r="E65" s="224"/>
      <c r="F65" s="224"/>
      <c r="G65" s="168"/>
      <c r="H65" s="364" t="s">
        <v>32</v>
      </c>
      <c r="I65" s="365"/>
    </row>
    <row r="66" spans="2:10" ht="24.95" customHeight="1">
      <c r="B66" s="440" t="s">
        <v>10</v>
      </c>
      <c r="C66" s="441"/>
      <c r="D66" s="225">
        <v>7005</v>
      </c>
      <c r="E66" s="225">
        <v>32153</v>
      </c>
      <c r="F66" s="225">
        <v>21975</v>
      </c>
      <c r="G66" s="226">
        <f>SUM(D66:F66)</f>
        <v>61133</v>
      </c>
      <c r="H66" s="440" t="s">
        <v>9</v>
      </c>
      <c r="I66" s="441" t="s">
        <v>9</v>
      </c>
    </row>
    <row r="67" spans="2:10" ht="24.95" customHeight="1">
      <c r="B67" s="440" t="s">
        <v>3</v>
      </c>
      <c r="C67" s="441"/>
      <c r="D67" s="225">
        <v>7005</v>
      </c>
      <c r="E67" s="225">
        <v>32153</v>
      </c>
      <c r="F67" s="225">
        <v>21975</v>
      </c>
      <c r="G67" s="226">
        <f>SUM(D67:F67)</f>
        <v>61133</v>
      </c>
      <c r="H67" s="440" t="s">
        <v>4</v>
      </c>
      <c r="I67" s="441" t="s">
        <v>4</v>
      </c>
    </row>
    <row r="68" spans="2:10" ht="24.95" customHeight="1">
      <c r="B68" s="440" t="s">
        <v>2</v>
      </c>
      <c r="C68" s="441"/>
      <c r="D68" s="225">
        <v>30645</v>
      </c>
      <c r="E68" s="225">
        <v>211744</v>
      </c>
      <c r="F68" s="225">
        <v>155502</v>
      </c>
      <c r="G68" s="226">
        <f>SUM(D68:F68)</f>
        <v>397891</v>
      </c>
      <c r="H68" s="440" t="s">
        <v>5</v>
      </c>
      <c r="I68" s="441" t="s">
        <v>5</v>
      </c>
    </row>
    <row r="69" spans="2:10" ht="24.95" customHeight="1">
      <c r="B69" s="212"/>
      <c r="C69" s="213" t="s">
        <v>35</v>
      </c>
      <c r="D69" s="200"/>
      <c r="E69" s="200"/>
      <c r="F69" s="200"/>
      <c r="G69" s="200"/>
      <c r="H69" s="352" t="s">
        <v>34</v>
      </c>
      <c r="I69" s="353"/>
    </row>
    <row r="70" spans="2:10" ht="24.95" customHeight="1">
      <c r="B70" s="491" t="s">
        <v>10</v>
      </c>
      <c r="C70" s="343"/>
      <c r="D70" s="189">
        <f t="shared" ref="D70:G72" si="0">D9+D13+D17+D21+D25+D29+D33+D46+D50+D54+D58+D62+D66</f>
        <v>503680</v>
      </c>
      <c r="E70" s="189">
        <f t="shared" si="0"/>
        <v>2288956</v>
      </c>
      <c r="F70" s="189">
        <f t="shared" si="0"/>
        <v>889291</v>
      </c>
      <c r="G70" s="189">
        <f t="shared" si="0"/>
        <v>3681927</v>
      </c>
      <c r="H70" s="344" t="s">
        <v>9</v>
      </c>
      <c r="I70" s="345"/>
    </row>
    <row r="71" spans="2:10" ht="24.95" customHeight="1">
      <c r="B71" s="342" t="s">
        <v>3</v>
      </c>
      <c r="C71" s="343"/>
      <c r="D71" s="189">
        <f t="shared" si="0"/>
        <v>503680</v>
      </c>
      <c r="E71" s="189">
        <f t="shared" si="0"/>
        <v>2288956</v>
      </c>
      <c r="F71" s="189">
        <f t="shared" si="0"/>
        <v>889291</v>
      </c>
      <c r="G71" s="189">
        <f t="shared" si="0"/>
        <v>3681927</v>
      </c>
      <c r="H71" s="344" t="s">
        <v>4</v>
      </c>
      <c r="I71" s="345"/>
    </row>
    <row r="72" spans="2:10" ht="24.95" customHeight="1">
      <c r="B72" s="491" t="s">
        <v>2</v>
      </c>
      <c r="C72" s="343"/>
      <c r="D72" s="189">
        <f t="shared" si="0"/>
        <v>1978395</v>
      </c>
      <c r="E72" s="189">
        <f t="shared" si="0"/>
        <v>13011581</v>
      </c>
      <c r="F72" s="189">
        <f t="shared" si="0"/>
        <v>6602472</v>
      </c>
      <c r="G72" s="189">
        <f t="shared" si="0"/>
        <v>21592448</v>
      </c>
      <c r="H72" s="344" t="s">
        <v>5</v>
      </c>
      <c r="I72" s="345"/>
    </row>
    <row r="73" spans="2:10" ht="16.5">
      <c r="B73" s="478" t="s">
        <v>332</v>
      </c>
      <c r="C73" s="478"/>
      <c r="D73" s="478"/>
      <c r="E73" s="478"/>
      <c r="F73" s="478"/>
      <c r="I73" s="13" t="s">
        <v>333</v>
      </c>
      <c r="J73" s="13"/>
    </row>
    <row r="77" spans="2:10" ht="19.5" customHeight="1">
      <c r="G77" s="78"/>
    </row>
  </sheetData>
  <mergeCells count="128">
    <mergeCell ref="B3:I3"/>
    <mergeCell ref="B4:I4"/>
    <mergeCell ref="B5:C7"/>
    <mergeCell ref="D5:G5"/>
    <mergeCell ref="H5:I7"/>
    <mergeCell ref="D6:D7"/>
    <mergeCell ref="E6:E7"/>
    <mergeCell ref="F6:F7"/>
    <mergeCell ref="H8:I8"/>
    <mergeCell ref="B9:C9"/>
    <mergeCell ref="H9:I9"/>
    <mergeCell ref="B10:C10"/>
    <mergeCell ref="H10:I10"/>
    <mergeCell ref="B11:C11"/>
    <mergeCell ref="H11:I11"/>
    <mergeCell ref="B8:C8"/>
    <mergeCell ref="H12:I12"/>
    <mergeCell ref="B13:C13"/>
    <mergeCell ref="H13:I13"/>
    <mergeCell ref="B14:C14"/>
    <mergeCell ref="H14:I14"/>
    <mergeCell ref="B15:C15"/>
    <mergeCell ref="H15:I15"/>
    <mergeCell ref="B12:C12"/>
    <mergeCell ref="H16:I16"/>
    <mergeCell ref="B17:C17"/>
    <mergeCell ref="H17:I17"/>
    <mergeCell ref="B18:C18"/>
    <mergeCell ref="H18:I18"/>
    <mergeCell ref="B19:C19"/>
    <mergeCell ref="H19:I19"/>
    <mergeCell ref="B16:C16"/>
    <mergeCell ref="H20:I20"/>
    <mergeCell ref="B21:C21"/>
    <mergeCell ref="H21:I21"/>
    <mergeCell ref="B22:C22"/>
    <mergeCell ref="H22:I22"/>
    <mergeCell ref="B23:C23"/>
    <mergeCell ref="H23:I23"/>
    <mergeCell ref="B20:C20"/>
    <mergeCell ref="H24:I24"/>
    <mergeCell ref="B25:C25"/>
    <mergeCell ref="H25:I25"/>
    <mergeCell ref="B26:C26"/>
    <mergeCell ref="H26:I26"/>
    <mergeCell ref="B27:C27"/>
    <mergeCell ref="H27:I27"/>
    <mergeCell ref="B24:C24"/>
    <mergeCell ref="H28:I28"/>
    <mergeCell ref="B29:C29"/>
    <mergeCell ref="H29:I29"/>
    <mergeCell ref="B30:C30"/>
    <mergeCell ref="H30:I30"/>
    <mergeCell ref="B31:C31"/>
    <mergeCell ref="H31:I31"/>
    <mergeCell ref="B28:C28"/>
    <mergeCell ref="H32:I32"/>
    <mergeCell ref="B33:C33"/>
    <mergeCell ref="H33:I33"/>
    <mergeCell ref="B34:C34"/>
    <mergeCell ref="H34:I34"/>
    <mergeCell ref="B35:C35"/>
    <mergeCell ref="H35:I35"/>
    <mergeCell ref="B32:C32"/>
    <mergeCell ref="B40:I40"/>
    <mergeCell ref="B41:I41"/>
    <mergeCell ref="B42:C44"/>
    <mergeCell ref="D42:G42"/>
    <mergeCell ref="H42:I44"/>
    <mergeCell ref="D43:D44"/>
    <mergeCell ref="E43:E44"/>
    <mergeCell ref="F43:F44"/>
    <mergeCell ref="H45:I45"/>
    <mergeCell ref="B46:C46"/>
    <mergeCell ref="H46:I46"/>
    <mergeCell ref="B47:C47"/>
    <mergeCell ref="H47:I47"/>
    <mergeCell ref="B48:C48"/>
    <mergeCell ref="H48:I48"/>
    <mergeCell ref="B45:C45"/>
    <mergeCell ref="H49:I49"/>
    <mergeCell ref="B50:C50"/>
    <mergeCell ref="H50:I50"/>
    <mergeCell ref="B51:C51"/>
    <mergeCell ref="H51:I51"/>
    <mergeCell ref="B52:C52"/>
    <mergeCell ref="H52:I52"/>
    <mergeCell ref="B49:C49"/>
    <mergeCell ref="H53:I53"/>
    <mergeCell ref="B54:C54"/>
    <mergeCell ref="H54:I54"/>
    <mergeCell ref="B55:C55"/>
    <mergeCell ref="H55:I55"/>
    <mergeCell ref="B56:C56"/>
    <mergeCell ref="H56:I56"/>
    <mergeCell ref="B53:C53"/>
    <mergeCell ref="H57:I57"/>
    <mergeCell ref="B58:C58"/>
    <mergeCell ref="H58:I58"/>
    <mergeCell ref="B59:C59"/>
    <mergeCell ref="H59:I59"/>
    <mergeCell ref="B60:C60"/>
    <mergeCell ref="H60:I60"/>
    <mergeCell ref="B57:C57"/>
    <mergeCell ref="H61:I61"/>
    <mergeCell ref="B62:C62"/>
    <mergeCell ref="H62:I62"/>
    <mergeCell ref="B63:C63"/>
    <mergeCell ref="H63:I63"/>
    <mergeCell ref="B64:C64"/>
    <mergeCell ref="H64:I64"/>
    <mergeCell ref="B61:C61"/>
    <mergeCell ref="H65:I65"/>
    <mergeCell ref="B66:C66"/>
    <mergeCell ref="H66:I66"/>
    <mergeCell ref="B67:C67"/>
    <mergeCell ref="H67:I67"/>
    <mergeCell ref="B68:C68"/>
    <mergeCell ref="H68:I68"/>
    <mergeCell ref="B65:C65"/>
    <mergeCell ref="B73:F73"/>
    <mergeCell ref="H69:I69"/>
    <mergeCell ref="B70:C70"/>
    <mergeCell ref="H70:I70"/>
    <mergeCell ref="B71:C71"/>
    <mergeCell ref="H71:I71"/>
    <mergeCell ref="H72:I72"/>
    <mergeCell ref="B72:C72"/>
  </mergeCells>
  <pageMargins left="0.7" right="0.7" top="0.75" bottom="0.75" header="0.3" footer="0.3"/>
  <pageSetup paperSize="9" scale="28" orientation="landscape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64">
    <tabColor theme="8" tint="0.79998168889431442"/>
    <pageSetUpPr fitToPage="1"/>
  </sheetPr>
  <dimension ref="B2:I81"/>
  <sheetViews>
    <sheetView showGridLines="0" rightToLeft="1" view="pageBreakPreview" topLeftCell="A52" zoomScale="91" zoomScaleNormal="100" zoomScaleSheetLayoutView="91" workbookViewId="0">
      <selection activeCell="I38" sqref="B38:I73"/>
    </sheetView>
  </sheetViews>
  <sheetFormatPr defaultRowHeight="12.75"/>
  <cols>
    <col min="1" max="1" width="6.140625" customWidth="1"/>
    <col min="2" max="3" width="13.28515625" customWidth="1"/>
    <col min="4" max="7" width="29.7109375" customWidth="1"/>
    <col min="8" max="8" width="13.28515625" customWidth="1"/>
    <col min="9" max="9" width="19.85546875" customWidth="1"/>
    <col min="10" max="10" width="4.140625" customWidth="1"/>
  </cols>
  <sheetData>
    <row r="2" spans="2:9" ht="19.5">
      <c r="B2" s="15" t="s">
        <v>348</v>
      </c>
      <c r="I2" s="14" t="s">
        <v>106</v>
      </c>
    </row>
    <row r="3" spans="2:9" ht="25.5">
      <c r="B3" s="241" t="s">
        <v>313</v>
      </c>
      <c r="C3" s="241"/>
      <c r="D3" s="241"/>
      <c r="E3" s="241"/>
      <c r="F3" s="241"/>
      <c r="G3" s="241"/>
      <c r="H3" s="241"/>
      <c r="I3" s="241"/>
    </row>
    <row r="4" spans="2:9" ht="25.5">
      <c r="B4" s="472" t="s">
        <v>314</v>
      </c>
      <c r="C4" s="472"/>
      <c r="D4" s="472"/>
      <c r="E4" s="472"/>
      <c r="F4" s="472"/>
      <c r="G4" s="472"/>
      <c r="H4" s="472"/>
      <c r="I4" s="472"/>
    </row>
    <row r="5" spans="2:9" ht="20.25" thickBot="1">
      <c r="B5" s="371" t="s">
        <v>118</v>
      </c>
      <c r="C5" s="372"/>
      <c r="D5" s="504" t="s">
        <v>319</v>
      </c>
      <c r="E5" s="505"/>
      <c r="F5" s="505"/>
      <c r="G5" s="505"/>
      <c r="H5" s="498" t="s">
        <v>0</v>
      </c>
      <c r="I5" s="499"/>
    </row>
    <row r="6" spans="2:9" ht="14.25" thickTop="1" thickBot="1">
      <c r="B6" s="373"/>
      <c r="C6" s="374"/>
      <c r="D6" s="493" t="s">
        <v>316</v>
      </c>
      <c r="E6" s="495" t="s">
        <v>317</v>
      </c>
      <c r="F6" s="493" t="s">
        <v>320</v>
      </c>
      <c r="G6" s="239" t="s">
        <v>35</v>
      </c>
      <c r="H6" s="500"/>
      <c r="I6" s="501"/>
    </row>
    <row r="7" spans="2:9" ht="13.5" thickTop="1">
      <c r="B7" s="470"/>
      <c r="C7" s="471"/>
      <c r="D7" s="494"/>
      <c r="E7" s="496"/>
      <c r="F7" s="494"/>
      <c r="G7" s="234" t="s">
        <v>34</v>
      </c>
      <c r="H7" s="502"/>
      <c r="I7" s="503"/>
    </row>
    <row r="8" spans="2:9" ht="24.95" customHeight="1">
      <c r="B8" s="362" t="s">
        <v>8</v>
      </c>
      <c r="C8" s="363"/>
      <c r="D8" s="168"/>
      <c r="E8" s="168"/>
      <c r="F8" s="168"/>
      <c r="G8" s="168"/>
      <c r="H8" s="364" t="s">
        <v>7</v>
      </c>
      <c r="I8" s="365"/>
    </row>
    <row r="9" spans="2:9" ht="24.95" customHeight="1">
      <c r="B9" s="440" t="s">
        <v>10</v>
      </c>
      <c r="C9" s="441"/>
      <c r="D9" s="225">
        <v>602541</v>
      </c>
      <c r="E9" s="225">
        <v>238419</v>
      </c>
      <c r="F9" s="225">
        <v>24430</v>
      </c>
      <c r="G9" s="226">
        <f>SUM(D9:F9)</f>
        <v>865390</v>
      </c>
      <c r="H9" s="440" t="s">
        <v>9</v>
      </c>
      <c r="I9" s="441" t="s">
        <v>9</v>
      </c>
    </row>
    <row r="10" spans="2:9" ht="24.95" customHeight="1">
      <c r="B10" s="440" t="s">
        <v>3</v>
      </c>
      <c r="C10" s="441"/>
      <c r="D10" s="225">
        <v>602541</v>
      </c>
      <c r="E10" s="225">
        <v>238419</v>
      </c>
      <c r="F10" s="225">
        <v>24430</v>
      </c>
      <c r="G10" s="226">
        <f t="shared" ref="G10:G35" si="0">SUM(D10:F10)</f>
        <v>865390</v>
      </c>
      <c r="H10" s="440" t="s">
        <v>4</v>
      </c>
      <c r="I10" s="441" t="s">
        <v>4</v>
      </c>
    </row>
    <row r="11" spans="2:9" ht="24.95" customHeight="1">
      <c r="B11" s="440" t="s">
        <v>2</v>
      </c>
      <c r="C11" s="441"/>
      <c r="D11" s="225">
        <v>2993275</v>
      </c>
      <c r="E11" s="225">
        <v>1707839</v>
      </c>
      <c r="F11" s="225">
        <v>253183</v>
      </c>
      <c r="G11" s="226">
        <f t="shared" si="0"/>
        <v>4954297</v>
      </c>
      <c r="H11" s="440" t="s">
        <v>5</v>
      </c>
      <c r="I11" s="441" t="s">
        <v>5</v>
      </c>
    </row>
    <row r="12" spans="2:9" ht="24.95" customHeight="1">
      <c r="B12" s="354" t="s">
        <v>12</v>
      </c>
      <c r="C12" s="355"/>
      <c r="D12" s="228"/>
      <c r="E12" s="228"/>
      <c r="F12" s="228"/>
      <c r="G12" s="172"/>
      <c r="H12" s="356" t="s">
        <v>11</v>
      </c>
      <c r="I12" s="357"/>
    </row>
    <row r="13" spans="2:9" ht="24.95" customHeight="1">
      <c r="B13" s="475" t="s">
        <v>10</v>
      </c>
      <c r="C13" s="445"/>
      <c r="D13" s="222">
        <v>803975</v>
      </c>
      <c r="E13" s="222">
        <v>102200</v>
      </c>
      <c r="F13" s="222">
        <v>3053</v>
      </c>
      <c r="G13" s="223">
        <f t="shared" si="0"/>
        <v>909228</v>
      </c>
      <c r="H13" s="475" t="s">
        <v>9</v>
      </c>
      <c r="I13" s="445" t="s">
        <v>9</v>
      </c>
    </row>
    <row r="14" spans="2:9" ht="24.95" customHeight="1">
      <c r="B14" s="444" t="s">
        <v>3</v>
      </c>
      <c r="C14" s="445"/>
      <c r="D14" s="222">
        <v>803975</v>
      </c>
      <c r="E14" s="222">
        <v>102200</v>
      </c>
      <c r="F14" s="222">
        <v>3053</v>
      </c>
      <c r="G14" s="223">
        <f t="shared" si="0"/>
        <v>909228</v>
      </c>
      <c r="H14" s="444" t="s">
        <v>4</v>
      </c>
      <c r="I14" s="445" t="s">
        <v>4</v>
      </c>
    </row>
    <row r="15" spans="2:9" ht="24.95" customHeight="1">
      <c r="B15" s="444" t="s">
        <v>2</v>
      </c>
      <c r="C15" s="445"/>
      <c r="D15" s="222">
        <v>3889119</v>
      </c>
      <c r="E15" s="222">
        <v>798516</v>
      </c>
      <c r="F15" s="222">
        <v>41470</v>
      </c>
      <c r="G15" s="223">
        <f t="shared" si="0"/>
        <v>4729105</v>
      </c>
      <c r="H15" s="444" t="s">
        <v>5</v>
      </c>
      <c r="I15" s="445" t="s">
        <v>5</v>
      </c>
    </row>
    <row r="16" spans="2:9" ht="24.95" customHeight="1">
      <c r="B16" s="362" t="s">
        <v>14</v>
      </c>
      <c r="C16" s="363"/>
      <c r="D16" s="224"/>
      <c r="E16" s="224"/>
      <c r="F16" s="224"/>
      <c r="G16" s="168"/>
      <c r="H16" s="364" t="s">
        <v>13</v>
      </c>
      <c r="I16" s="365"/>
    </row>
    <row r="17" spans="2:9" ht="24.95" customHeight="1">
      <c r="B17" s="440" t="s">
        <v>10</v>
      </c>
      <c r="C17" s="441"/>
      <c r="D17" s="225">
        <v>222590</v>
      </c>
      <c r="E17" s="225">
        <v>28733</v>
      </c>
      <c r="F17" s="225">
        <v>1724</v>
      </c>
      <c r="G17" s="226">
        <f t="shared" si="0"/>
        <v>253047</v>
      </c>
      <c r="H17" s="440" t="s">
        <v>9</v>
      </c>
      <c r="I17" s="441" t="s">
        <v>9</v>
      </c>
    </row>
    <row r="18" spans="2:9" ht="24.95" customHeight="1">
      <c r="B18" s="440" t="s">
        <v>3</v>
      </c>
      <c r="C18" s="441"/>
      <c r="D18" s="225">
        <v>222590</v>
      </c>
      <c r="E18" s="225">
        <v>28733</v>
      </c>
      <c r="F18" s="225">
        <v>1724</v>
      </c>
      <c r="G18" s="226">
        <f t="shared" si="0"/>
        <v>253047</v>
      </c>
      <c r="H18" s="440" t="s">
        <v>4</v>
      </c>
      <c r="I18" s="441" t="s">
        <v>4</v>
      </c>
    </row>
    <row r="19" spans="2:9" ht="24.95" customHeight="1">
      <c r="B19" s="440" t="s">
        <v>2</v>
      </c>
      <c r="C19" s="441"/>
      <c r="D19" s="225">
        <v>1207856</v>
      </c>
      <c r="E19" s="225">
        <v>208399</v>
      </c>
      <c r="F19" s="225">
        <v>26916</v>
      </c>
      <c r="G19" s="226">
        <f t="shared" si="0"/>
        <v>1443171</v>
      </c>
      <c r="H19" s="440" t="s">
        <v>5</v>
      </c>
      <c r="I19" s="441" t="s">
        <v>5</v>
      </c>
    </row>
    <row r="20" spans="2:9" ht="24.95" customHeight="1">
      <c r="B20" s="354" t="s">
        <v>16</v>
      </c>
      <c r="C20" s="355"/>
      <c r="D20" s="228"/>
      <c r="E20" s="228"/>
      <c r="F20" s="228"/>
      <c r="G20" s="172"/>
      <c r="H20" s="356" t="s">
        <v>15</v>
      </c>
      <c r="I20" s="357"/>
    </row>
    <row r="21" spans="2:9" ht="24.95" customHeight="1">
      <c r="B21" s="475" t="s">
        <v>10</v>
      </c>
      <c r="C21" s="445"/>
      <c r="D21" s="222">
        <v>93215</v>
      </c>
      <c r="E21" s="222">
        <v>71168</v>
      </c>
      <c r="F21" s="222">
        <v>6565</v>
      </c>
      <c r="G21" s="223">
        <f t="shared" si="0"/>
        <v>170948</v>
      </c>
      <c r="H21" s="475" t="s">
        <v>9</v>
      </c>
      <c r="I21" s="445" t="s">
        <v>9</v>
      </c>
    </row>
    <row r="22" spans="2:9" ht="24.95" customHeight="1">
      <c r="B22" s="444" t="s">
        <v>3</v>
      </c>
      <c r="C22" s="445"/>
      <c r="D22" s="222">
        <v>93215</v>
      </c>
      <c r="E22" s="222">
        <v>71168</v>
      </c>
      <c r="F22" s="222">
        <v>6565</v>
      </c>
      <c r="G22" s="223">
        <f t="shared" si="0"/>
        <v>170948</v>
      </c>
      <c r="H22" s="444" t="s">
        <v>4</v>
      </c>
      <c r="I22" s="445" t="s">
        <v>4</v>
      </c>
    </row>
    <row r="23" spans="2:9" ht="24.95" customHeight="1">
      <c r="B23" s="444" t="s">
        <v>2</v>
      </c>
      <c r="C23" s="445"/>
      <c r="D23" s="222">
        <v>547692</v>
      </c>
      <c r="E23" s="222">
        <v>485211</v>
      </c>
      <c r="F23" s="222">
        <v>56090</v>
      </c>
      <c r="G23" s="223">
        <f t="shared" si="0"/>
        <v>1088993</v>
      </c>
      <c r="H23" s="444" t="s">
        <v>5</v>
      </c>
      <c r="I23" s="445" t="s">
        <v>5</v>
      </c>
    </row>
    <row r="24" spans="2:9" ht="24.95" customHeight="1">
      <c r="B24" s="362" t="s">
        <v>18</v>
      </c>
      <c r="C24" s="363"/>
      <c r="D24" s="224"/>
      <c r="E24" s="224"/>
      <c r="F24" s="224"/>
      <c r="G24" s="168"/>
      <c r="H24" s="364" t="s">
        <v>17</v>
      </c>
      <c r="I24" s="365"/>
    </row>
    <row r="25" spans="2:9" ht="24.95" customHeight="1">
      <c r="B25" s="440" t="s">
        <v>10</v>
      </c>
      <c r="C25" s="441"/>
      <c r="D25" s="225">
        <v>360163</v>
      </c>
      <c r="E25" s="225">
        <v>153791</v>
      </c>
      <c r="F25" s="225">
        <v>14260</v>
      </c>
      <c r="G25" s="226">
        <f t="shared" si="0"/>
        <v>528214</v>
      </c>
      <c r="H25" s="440" t="s">
        <v>9</v>
      </c>
      <c r="I25" s="441" t="s">
        <v>9</v>
      </c>
    </row>
    <row r="26" spans="2:9" ht="24.95" customHeight="1">
      <c r="B26" s="440" t="s">
        <v>3</v>
      </c>
      <c r="C26" s="441"/>
      <c r="D26" s="225">
        <v>360163</v>
      </c>
      <c r="E26" s="225">
        <v>153791</v>
      </c>
      <c r="F26" s="225">
        <v>14260</v>
      </c>
      <c r="G26" s="226">
        <f t="shared" si="0"/>
        <v>528214</v>
      </c>
      <c r="H26" s="440" t="s">
        <v>4</v>
      </c>
      <c r="I26" s="441" t="s">
        <v>4</v>
      </c>
    </row>
    <row r="27" spans="2:9" ht="24.95" customHeight="1">
      <c r="B27" s="440" t="s">
        <v>2</v>
      </c>
      <c r="C27" s="441"/>
      <c r="D27" s="225">
        <v>2096335</v>
      </c>
      <c r="E27" s="225">
        <v>1138136</v>
      </c>
      <c r="F27" s="225">
        <v>164660</v>
      </c>
      <c r="G27" s="226">
        <f t="shared" si="0"/>
        <v>3399131</v>
      </c>
      <c r="H27" s="440" t="s">
        <v>5</v>
      </c>
      <c r="I27" s="441" t="s">
        <v>5</v>
      </c>
    </row>
    <row r="28" spans="2:9" ht="24.95" customHeight="1">
      <c r="B28" s="354" t="s">
        <v>20</v>
      </c>
      <c r="C28" s="355"/>
      <c r="D28" s="228"/>
      <c r="E28" s="228"/>
      <c r="F28" s="228"/>
      <c r="G28" s="172"/>
      <c r="H28" s="356" t="s">
        <v>19</v>
      </c>
      <c r="I28" s="357"/>
    </row>
    <row r="29" spans="2:9" ht="24.95" customHeight="1">
      <c r="B29" s="475" t="s">
        <v>10</v>
      </c>
      <c r="C29" s="445"/>
      <c r="D29" s="222">
        <v>258650</v>
      </c>
      <c r="E29" s="222">
        <v>54331</v>
      </c>
      <c r="F29" s="222">
        <v>2281</v>
      </c>
      <c r="G29" s="223">
        <f t="shared" si="0"/>
        <v>315262</v>
      </c>
      <c r="H29" s="475" t="s">
        <v>9</v>
      </c>
      <c r="I29" s="445" t="s">
        <v>9</v>
      </c>
    </row>
    <row r="30" spans="2:9" ht="24.95" customHeight="1">
      <c r="B30" s="444" t="s">
        <v>3</v>
      </c>
      <c r="C30" s="445"/>
      <c r="D30" s="222">
        <v>258650</v>
      </c>
      <c r="E30" s="222">
        <v>54331</v>
      </c>
      <c r="F30" s="222">
        <v>2281</v>
      </c>
      <c r="G30" s="223">
        <f t="shared" si="0"/>
        <v>315262</v>
      </c>
      <c r="H30" s="444" t="s">
        <v>4</v>
      </c>
      <c r="I30" s="445" t="s">
        <v>4</v>
      </c>
    </row>
    <row r="31" spans="2:9" ht="24.95" customHeight="1">
      <c r="B31" s="444" t="s">
        <v>2</v>
      </c>
      <c r="C31" s="445"/>
      <c r="D31" s="222">
        <v>1389777</v>
      </c>
      <c r="E31" s="222">
        <v>423805</v>
      </c>
      <c r="F31" s="222">
        <v>27149</v>
      </c>
      <c r="G31" s="223">
        <f t="shared" si="0"/>
        <v>1840731</v>
      </c>
      <c r="H31" s="444" t="s">
        <v>5</v>
      </c>
      <c r="I31" s="445" t="s">
        <v>5</v>
      </c>
    </row>
    <row r="32" spans="2:9" ht="24.95" customHeight="1">
      <c r="B32" s="508" t="s">
        <v>22</v>
      </c>
      <c r="C32" s="509"/>
      <c r="D32" s="229"/>
      <c r="E32" s="229"/>
      <c r="F32" s="229"/>
      <c r="G32" s="10"/>
      <c r="H32" s="506" t="s">
        <v>21</v>
      </c>
      <c r="I32" s="507"/>
    </row>
    <row r="33" spans="2:9" ht="24.95" customHeight="1">
      <c r="B33" s="440" t="s">
        <v>10</v>
      </c>
      <c r="C33" s="441"/>
      <c r="D33" s="225">
        <v>115905</v>
      </c>
      <c r="E33" s="225">
        <v>9955</v>
      </c>
      <c r="F33" s="225">
        <v>252</v>
      </c>
      <c r="G33" s="226">
        <f t="shared" si="0"/>
        <v>126112</v>
      </c>
      <c r="H33" s="440" t="s">
        <v>9</v>
      </c>
      <c r="I33" s="441" t="s">
        <v>9</v>
      </c>
    </row>
    <row r="34" spans="2:9" ht="24.95" customHeight="1">
      <c r="B34" s="440" t="s">
        <v>3</v>
      </c>
      <c r="C34" s="441"/>
      <c r="D34" s="225">
        <v>115905</v>
      </c>
      <c r="E34" s="225">
        <v>9955</v>
      </c>
      <c r="F34" s="225">
        <v>252</v>
      </c>
      <c r="G34" s="226">
        <f t="shared" si="0"/>
        <v>126112</v>
      </c>
      <c r="H34" s="440" t="s">
        <v>4</v>
      </c>
      <c r="I34" s="441" t="s">
        <v>4</v>
      </c>
    </row>
    <row r="35" spans="2:9" ht="24.95" customHeight="1">
      <c r="B35" s="440" t="s">
        <v>2</v>
      </c>
      <c r="C35" s="441"/>
      <c r="D35" s="225">
        <v>660547</v>
      </c>
      <c r="E35" s="225">
        <v>93843</v>
      </c>
      <c r="F35" s="225">
        <v>2275</v>
      </c>
      <c r="G35" s="226">
        <f t="shared" si="0"/>
        <v>756665</v>
      </c>
      <c r="H35" s="440" t="s">
        <v>5</v>
      </c>
      <c r="I35" s="441" t="s">
        <v>5</v>
      </c>
    </row>
    <row r="36" spans="2:9" ht="19.5">
      <c r="B36" s="32"/>
      <c r="C36" s="32"/>
      <c r="D36" s="31"/>
      <c r="E36" s="31"/>
      <c r="F36" s="31"/>
      <c r="G36" s="20"/>
      <c r="H36" s="30"/>
      <c r="I36" s="30"/>
    </row>
    <row r="37" spans="2:9" ht="19.5">
      <c r="B37" s="32"/>
      <c r="C37" s="32"/>
    </row>
    <row r="38" spans="2:9" ht="19.5">
      <c r="B38" s="15" t="s">
        <v>310</v>
      </c>
      <c r="C38" s="15"/>
      <c r="I38" s="14" t="s">
        <v>403</v>
      </c>
    </row>
    <row r="40" spans="2:9" ht="25.5">
      <c r="B40" s="241" t="s">
        <v>313</v>
      </c>
      <c r="C40" s="241"/>
      <c r="D40" s="241"/>
      <c r="E40" s="241"/>
      <c r="F40" s="241"/>
      <c r="G40" s="241"/>
      <c r="H40" s="241"/>
      <c r="I40" s="241"/>
    </row>
    <row r="41" spans="2:9" ht="25.5">
      <c r="B41" s="472" t="s">
        <v>314</v>
      </c>
      <c r="C41" s="472"/>
      <c r="D41" s="472"/>
      <c r="E41" s="472"/>
      <c r="F41" s="472"/>
      <c r="G41" s="472"/>
      <c r="H41" s="472"/>
      <c r="I41" s="472"/>
    </row>
    <row r="42" spans="2:9" ht="20.25" thickBot="1">
      <c r="B42" s="498" t="s">
        <v>118</v>
      </c>
      <c r="C42" s="499"/>
      <c r="D42" s="504" t="s">
        <v>319</v>
      </c>
      <c r="E42" s="505"/>
      <c r="F42" s="505"/>
      <c r="G42" s="505"/>
      <c r="H42" s="498" t="s">
        <v>0</v>
      </c>
      <c r="I42" s="499"/>
    </row>
    <row r="43" spans="2:9" ht="14.25" thickTop="1" thickBot="1">
      <c r="B43" s="500"/>
      <c r="C43" s="501"/>
      <c r="D43" s="493" t="s">
        <v>316</v>
      </c>
      <c r="E43" s="495" t="s">
        <v>317</v>
      </c>
      <c r="F43" s="493" t="s">
        <v>320</v>
      </c>
      <c r="G43" s="239" t="s">
        <v>35</v>
      </c>
      <c r="H43" s="500"/>
      <c r="I43" s="501"/>
    </row>
    <row r="44" spans="2:9" ht="13.5" thickTop="1">
      <c r="B44" s="502"/>
      <c r="C44" s="503"/>
      <c r="D44" s="494"/>
      <c r="E44" s="496"/>
      <c r="F44" s="494"/>
      <c r="G44" s="234" t="s">
        <v>34</v>
      </c>
      <c r="H44" s="502"/>
      <c r="I44" s="503"/>
    </row>
    <row r="45" spans="2:9" ht="19.5">
      <c r="B45" s="354" t="s">
        <v>24</v>
      </c>
      <c r="C45" s="355"/>
      <c r="D45" s="172"/>
      <c r="E45" s="172"/>
      <c r="F45" s="172"/>
      <c r="G45" s="172"/>
      <c r="H45" s="356" t="s">
        <v>23</v>
      </c>
      <c r="I45" s="357"/>
    </row>
    <row r="46" spans="2:9" ht="19.5">
      <c r="B46" s="475" t="s">
        <v>10</v>
      </c>
      <c r="C46" s="445"/>
      <c r="D46" s="222">
        <v>52446</v>
      </c>
      <c r="E46" s="222">
        <v>29400</v>
      </c>
      <c r="F46" s="222">
        <v>2537</v>
      </c>
      <c r="G46" s="223">
        <f>SUM(D46:F46)</f>
        <v>84383</v>
      </c>
      <c r="H46" s="475" t="s">
        <v>9</v>
      </c>
      <c r="I46" s="445" t="s">
        <v>9</v>
      </c>
    </row>
    <row r="47" spans="2:9" ht="19.5">
      <c r="B47" s="444" t="s">
        <v>3</v>
      </c>
      <c r="C47" s="445"/>
      <c r="D47" s="222">
        <v>52446</v>
      </c>
      <c r="E47" s="222">
        <v>29400</v>
      </c>
      <c r="F47" s="222">
        <v>2537</v>
      </c>
      <c r="G47" s="223">
        <f>SUM(D47:F47)</f>
        <v>84383</v>
      </c>
      <c r="H47" s="444" t="s">
        <v>4</v>
      </c>
      <c r="I47" s="445" t="s">
        <v>4</v>
      </c>
    </row>
    <row r="48" spans="2:9" ht="19.5">
      <c r="B48" s="475" t="s">
        <v>2</v>
      </c>
      <c r="C48" s="445"/>
      <c r="D48" s="222">
        <v>321357</v>
      </c>
      <c r="E48" s="222">
        <v>220264</v>
      </c>
      <c r="F48" s="222">
        <v>28086</v>
      </c>
      <c r="G48" s="223">
        <f>SUM(D48:F48)</f>
        <v>569707</v>
      </c>
      <c r="H48" s="444" t="s">
        <v>5</v>
      </c>
      <c r="I48" s="445" t="s">
        <v>5</v>
      </c>
    </row>
    <row r="49" spans="2:9" ht="19.5">
      <c r="B49" s="362" t="s">
        <v>26</v>
      </c>
      <c r="C49" s="363"/>
      <c r="D49" s="224"/>
      <c r="E49" s="224"/>
      <c r="F49" s="224"/>
      <c r="G49" s="168"/>
      <c r="H49" s="364" t="s">
        <v>25</v>
      </c>
      <c r="I49" s="365"/>
    </row>
    <row r="50" spans="2:9" ht="19.5">
      <c r="B50" s="440" t="s">
        <v>10</v>
      </c>
      <c r="C50" s="441"/>
      <c r="D50" s="225">
        <v>26941</v>
      </c>
      <c r="E50" s="225">
        <v>12064</v>
      </c>
      <c r="F50" s="225">
        <v>1526</v>
      </c>
      <c r="G50" s="226">
        <f>SUM(D50:F50)</f>
        <v>40531</v>
      </c>
      <c r="H50" s="440" t="s">
        <v>9</v>
      </c>
      <c r="I50" s="441" t="s">
        <v>9</v>
      </c>
    </row>
    <row r="51" spans="2:9" ht="19.5">
      <c r="B51" s="440" t="s">
        <v>3</v>
      </c>
      <c r="C51" s="441"/>
      <c r="D51" s="225">
        <v>26941</v>
      </c>
      <c r="E51" s="225">
        <v>12064</v>
      </c>
      <c r="F51" s="225">
        <v>1526</v>
      </c>
      <c r="G51" s="226">
        <f>SUM(D51:F51)</f>
        <v>40531</v>
      </c>
      <c r="H51" s="440" t="s">
        <v>4</v>
      </c>
      <c r="I51" s="441" t="s">
        <v>4</v>
      </c>
    </row>
    <row r="52" spans="2:9" ht="19.5">
      <c r="B52" s="440" t="s">
        <v>2</v>
      </c>
      <c r="C52" s="441"/>
      <c r="D52" s="225">
        <v>179516</v>
      </c>
      <c r="E52" s="225">
        <v>109227</v>
      </c>
      <c r="F52" s="225">
        <v>16255</v>
      </c>
      <c r="G52" s="226">
        <f>SUM(D52:F52)</f>
        <v>304998</v>
      </c>
      <c r="H52" s="440" t="s">
        <v>5</v>
      </c>
      <c r="I52" s="441" t="s">
        <v>5</v>
      </c>
    </row>
    <row r="53" spans="2:9" ht="19.5">
      <c r="B53" s="354" t="s">
        <v>28</v>
      </c>
      <c r="C53" s="355"/>
      <c r="D53" s="228"/>
      <c r="E53" s="228"/>
      <c r="F53" s="228"/>
      <c r="G53" s="172"/>
      <c r="H53" s="356" t="s">
        <v>27</v>
      </c>
      <c r="I53" s="357"/>
    </row>
    <row r="54" spans="2:9" ht="19.5">
      <c r="B54" s="475" t="s">
        <v>10</v>
      </c>
      <c r="C54" s="445"/>
      <c r="D54" s="222">
        <v>159483</v>
      </c>
      <c r="E54" s="222">
        <v>21901</v>
      </c>
      <c r="F54" s="222">
        <v>1037</v>
      </c>
      <c r="G54" s="223">
        <f>SUM(D54:F54)</f>
        <v>182421</v>
      </c>
      <c r="H54" s="475" t="s">
        <v>9</v>
      </c>
      <c r="I54" s="445" t="s">
        <v>9</v>
      </c>
    </row>
    <row r="55" spans="2:9" ht="19.5">
      <c r="B55" s="444" t="s">
        <v>3</v>
      </c>
      <c r="C55" s="445"/>
      <c r="D55" s="222">
        <v>159483</v>
      </c>
      <c r="E55" s="222">
        <v>21901</v>
      </c>
      <c r="F55" s="222">
        <v>1037</v>
      </c>
      <c r="G55" s="223">
        <f>SUM(D55:F55)</f>
        <v>182421</v>
      </c>
      <c r="H55" s="444" t="s">
        <v>4</v>
      </c>
      <c r="I55" s="445" t="s">
        <v>4</v>
      </c>
    </row>
    <row r="56" spans="2:9" ht="19.5">
      <c r="B56" s="444" t="s">
        <v>2</v>
      </c>
      <c r="C56" s="445"/>
      <c r="D56" s="222">
        <v>1024338</v>
      </c>
      <c r="E56" s="222">
        <v>211462</v>
      </c>
      <c r="F56" s="222">
        <v>13755</v>
      </c>
      <c r="G56" s="223">
        <f>SUM(D56:F56)</f>
        <v>1249555</v>
      </c>
      <c r="H56" s="444" t="s">
        <v>5</v>
      </c>
      <c r="I56" s="445" t="s">
        <v>5</v>
      </c>
    </row>
    <row r="57" spans="2:9" ht="19.5">
      <c r="B57" s="362" t="s">
        <v>30</v>
      </c>
      <c r="C57" s="363"/>
      <c r="D57" s="224"/>
      <c r="E57" s="224"/>
      <c r="F57" s="224"/>
      <c r="G57" s="168"/>
      <c r="H57" s="364" t="s">
        <v>29</v>
      </c>
      <c r="I57" s="365"/>
    </row>
    <row r="58" spans="2:9" ht="19.5">
      <c r="B58" s="440" t="s">
        <v>10</v>
      </c>
      <c r="C58" s="441"/>
      <c r="D58" s="225">
        <v>63278</v>
      </c>
      <c r="E58" s="225">
        <v>8862</v>
      </c>
      <c r="F58" s="225">
        <v>426</v>
      </c>
      <c r="G58" s="226">
        <f>SUM(D58:F58)</f>
        <v>72566</v>
      </c>
      <c r="H58" s="440" t="s">
        <v>9</v>
      </c>
      <c r="I58" s="441" t="s">
        <v>9</v>
      </c>
    </row>
    <row r="59" spans="2:9" ht="19.5">
      <c r="B59" s="440" t="s">
        <v>3</v>
      </c>
      <c r="C59" s="441"/>
      <c r="D59" s="225">
        <v>63278</v>
      </c>
      <c r="E59" s="225">
        <v>8862</v>
      </c>
      <c r="F59" s="225">
        <v>426</v>
      </c>
      <c r="G59" s="226">
        <f>SUM(D59:F59)</f>
        <v>72566</v>
      </c>
      <c r="H59" s="440" t="s">
        <v>4</v>
      </c>
      <c r="I59" s="441" t="s">
        <v>4</v>
      </c>
    </row>
    <row r="60" spans="2:9" ht="19.5">
      <c r="B60" s="440" t="s">
        <v>2</v>
      </c>
      <c r="C60" s="441"/>
      <c r="D60" s="225">
        <v>356902</v>
      </c>
      <c r="E60" s="225">
        <v>96214</v>
      </c>
      <c r="F60" s="225">
        <v>5095</v>
      </c>
      <c r="G60" s="226">
        <f>SUM(D60:F60)</f>
        <v>458211</v>
      </c>
      <c r="H60" s="440" t="s">
        <v>5</v>
      </c>
      <c r="I60" s="441" t="s">
        <v>5</v>
      </c>
    </row>
    <row r="61" spans="2:9" ht="19.5">
      <c r="B61" s="354" t="s">
        <v>31</v>
      </c>
      <c r="C61" s="355"/>
      <c r="D61" s="228"/>
      <c r="E61" s="228"/>
      <c r="F61" s="228"/>
      <c r="G61" s="172"/>
      <c r="H61" s="356" t="s">
        <v>6</v>
      </c>
      <c r="I61" s="357"/>
    </row>
    <row r="62" spans="2:9" ht="19.5">
      <c r="B62" s="475" t="s">
        <v>10</v>
      </c>
      <c r="C62" s="445"/>
      <c r="D62" s="222">
        <v>50384</v>
      </c>
      <c r="E62" s="222">
        <v>20871</v>
      </c>
      <c r="F62" s="222">
        <v>1437</v>
      </c>
      <c r="G62" s="223">
        <f>SUM(D62:F62)</f>
        <v>72692</v>
      </c>
      <c r="H62" s="475" t="s">
        <v>9</v>
      </c>
      <c r="I62" s="445" t="s">
        <v>9</v>
      </c>
    </row>
    <row r="63" spans="2:9" ht="19.5">
      <c r="B63" s="444" t="s">
        <v>3</v>
      </c>
      <c r="C63" s="445"/>
      <c r="D63" s="222">
        <v>50384</v>
      </c>
      <c r="E63" s="222">
        <v>20871</v>
      </c>
      <c r="F63" s="222">
        <v>1437</v>
      </c>
      <c r="G63" s="223">
        <f>SUM(D63:F63)</f>
        <v>72692</v>
      </c>
      <c r="H63" s="444" t="s">
        <v>4</v>
      </c>
      <c r="I63" s="445" t="s">
        <v>4</v>
      </c>
    </row>
    <row r="64" spans="2:9" ht="19.5">
      <c r="B64" s="444" t="s">
        <v>2</v>
      </c>
      <c r="C64" s="445"/>
      <c r="D64" s="222">
        <v>258871</v>
      </c>
      <c r="E64" s="222">
        <v>130644</v>
      </c>
      <c r="F64" s="222">
        <v>10477</v>
      </c>
      <c r="G64" s="223">
        <f>SUM(D64:F64)</f>
        <v>399992</v>
      </c>
      <c r="H64" s="444" t="s">
        <v>5</v>
      </c>
      <c r="I64" s="445" t="s">
        <v>5</v>
      </c>
    </row>
    <row r="65" spans="2:9" ht="19.5">
      <c r="B65" s="362" t="s">
        <v>33</v>
      </c>
      <c r="C65" s="363"/>
      <c r="D65" s="224"/>
      <c r="E65" s="224"/>
      <c r="F65" s="224"/>
      <c r="G65" s="168"/>
      <c r="H65" s="364" t="s">
        <v>32</v>
      </c>
      <c r="I65" s="365"/>
    </row>
    <row r="66" spans="2:9" ht="19.5">
      <c r="B66" s="440" t="s">
        <v>10</v>
      </c>
      <c r="C66" s="441"/>
      <c r="D66" s="225">
        <v>41047</v>
      </c>
      <c r="E66" s="225">
        <v>18137</v>
      </c>
      <c r="F66" s="225">
        <v>1949</v>
      </c>
      <c r="G66" s="226">
        <f>SUM(D66:F66)</f>
        <v>61133</v>
      </c>
      <c r="H66" s="440" t="s">
        <v>9</v>
      </c>
      <c r="I66" s="441" t="s">
        <v>9</v>
      </c>
    </row>
    <row r="67" spans="2:9" ht="19.5">
      <c r="B67" s="440" t="s">
        <v>3</v>
      </c>
      <c r="C67" s="441"/>
      <c r="D67" s="225">
        <v>41047</v>
      </c>
      <c r="E67" s="225">
        <v>18137</v>
      </c>
      <c r="F67" s="225">
        <v>1949</v>
      </c>
      <c r="G67" s="226">
        <f>SUM(D67:F67)</f>
        <v>61133</v>
      </c>
      <c r="H67" s="440" t="s">
        <v>4</v>
      </c>
      <c r="I67" s="441" t="s">
        <v>4</v>
      </c>
    </row>
    <row r="68" spans="2:9" ht="19.5">
      <c r="B68" s="440" t="s">
        <v>2</v>
      </c>
      <c r="C68" s="441"/>
      <c r="D68" s="225">
        <v>261410</v>
      </c>
      <c r="E68" s="225">
        <v>123902</v>
      </c>
      <c r="F68" s="225">
        <v>12580</v>
      </c>
      <c r="G68" s="226">
        <f>SUM(D68:F68)</f>
        <v>397892</v>
      </c>
      <c r="H68" s="440" t="s">
        <v>5</v>
      </c>
      <c r="I68" s="441" t="s">
        <v>5</v>
      </c>
    </row>
    <row r="69" spans="2:9" ht="19.5">
      <c r="B69" s="212"/>
      <c r="C69" s="213" t="s">
        <v>35</v>
      </c>
      <c r="D69" s="200"/>
      <c r="E69" s="200"/>
      <c r="F69" s="200"/>
      <c r="G69" s="200"/>
      <c r="H69" s="352" t="s">
        <v>34</v>
      </c>
      <c r="I69" s="353"/>
    </row>
    <row r="70" spans="2:9" ht="19.5">
      <c r="B70" s="342" t="s">
        <v>10</v>
      </c>
      <c r="C70" s="343"/>
      <c r="D70" s="230">
        <f>D9+D13+D17+D21+D25+D29+D33+D46+D50+D54+D58+D62+D66</f>
        <v>2850618</v>
      </c>
      <c r="E70" s="230">
        <f>E9+E13+E17+E21+E25+E29+E33+E46+E50+E54+E58+E62+E66</f>
        <v>769832</v>
      </c>
      <c r="F70" s="230">
        <f>F9+F13+F17+F21+F25+F29+F33+F46+F50+F54+F58+F62+F66</f>
        <v>61477</v>
      </c>
      <c r="G70" s="230">
        <f>G9+G13+G17+G21+G25+G29+G33+G46+G50+G54+G58+G62+G66</f>
        <v>3681927</v>
      </c>
      <c r="H70" s="344" t="s">
        <v>9</v>
      </c>
      <c r="I70" s="345" t="s">
        <v>9</v>
      </c>
    </row>
    <row r="71" spans="2:9" ht="19.5">
      <c r="B71" s="342" t="s">
        <v>3</v>
      </c>
      <c r="C71" s="343"/>
      <c r="D71" s="230">
        <f t="shared" ref="D71:F72" si="1">D10+D14+D18+D22+D26+D30+D34+D47+D51+D55+D59+D63+D67</f>
        <v>2850618</v>
      </c>
      <c r="E71" s="230">
        <f t="shared" si="1"/>
        <v>769832</v>
      </c>
      <c r="F71" s="230">
        <f t="shared" si="1"/>
        <v>61477</v>
      </c>
      <c r="G71" s="230">
        <f>SUM(D71:F71)</f>
        <v>3681927</v>
      </c>
      <c r="H71" s="344" t="s">
        <v>4</v>
      </c>
      <c r="I71" s="345" t="s">
        <v>4</v>
      </c>
    </row>
    <row r="72" spans="2:9" ht="19.5">
      <c r="B72" s="462" t="s">
        <v>2</v>
      </c>
      <c r="C72" s="463"/>
      <c r="D72" s="230">
        <f t="shared" si="1"/>
        <v>15186995</v>
      </c>
      <c r="E72" s="230">
        <f t="shared" si="1"/>
        <v>5747462</v>
      </c>
      <c r="F72" s="230">
        <f t="shared" si="1"/>
        <v>657991</v>
      </c>
      <c r="G72" s="230">
        <f>SUM(D72:F72)</f>
        <v>21592448</v>
      </c>
      <c r="H72" s="344" t="s">
        <v>5</v>
      </c>
      <c r="I72" s="345" t="s">
        <v>5</v>
      </c>
    </row>
    <row r="73" spans="2:9" s="109" customFormat="1" ht="18">
      <c r="B73" s="151" t="s">
        <v>332</v>
      </c>
      <c r="I73" s="110" t="s">
        <v>333</v>
      </c>
    </row>
    <row r="76" spans="2:9" ht="21.75" customHeight="1"/>
    <row r="77" spans="2:9">
      <c r="G77" s="78"/>
    </row>
    <row r="81" spans="7:7">
      <c r="G81" s="78"/>
    </row>
  </sheetData>
  <mergeCells count="129">
    <mergeCell ref="B3:I3"/>
    <mergeCell ref="B4:I4"/>
    <mergeCell ref="B5:C7"/>
    <mergeCell ref="D5:G5"/>
    <mergeCell ref="H5:I7"/>
    <mergeCell ref="D6:D7"/>
    <mergeCell ref="E6:E7"/>
    <mergeCell ref="F6:F7"/>
    <mergeCell ref="G6:G7"/>
    <mergeCell ref="H8:I8"/>
    <mergeCell ref="B9:C9"/>
    <mergeCell ref="H9:I9"/>
    <mergeCell ref="B10:C10"/>
    <mergeCell ref="H10:I10"/>
    <mergeCell ref="B11:C11"/>
    <mergeCell ref="H11:I11"/>
    <mergeCell ref="B8:C8"/>
    <mergeCell ref="H12:I12"/>
    <mergeCell ref="B13:C13"/>
    <mergeCell ref="H13:I13"/>
    <mergeCell ref="B14:C14"/>
    <mergeCell ref="H14:I14"/>
    <mergeCell ref="B15:C15"/>
    <mergeCell ref="H15:I15"/>
    <mergeCell ref="B12:C12"/>
    <mergeCell ref="H16:I16"/>
    <mergeCell ref="B17:C17"/>
    <mergeCell ref="H17:I17"/>
    <mergeCell ref="B18:C18"/>
    <mergeCell ref="H18:I18"/>
    <mergeCell ref="B19:C19"/>
    <mergeCell ref="H19:I19"/>
    <mergeCell ref="B16:C16"/>
    <mergeCell ref="H20:I20"/>
    <mergeCell ref="B21:C21"/>
    <mergeCell ref="H21:I21"/>
    <mergeCell ref="B22:C22"/>
    <mergeCell ref="H22:I22"/>
    <mergeCell ref="B23:C23"/>
    <mergeCell ref="H23:I23"/>
    <mergeCell ref="B20:C20"/>
    <mergeCell ref="H24:I24"/>
    <mergeCell ref="B25:C25"/>
    <mergeCell ref="H25:I25"/>
    <mergeCell ref="B26:C26"/>
    <mergeCell ref="H26:I26"/>
    <mergeCell ref="B27:C27"/>
    <mergeCell ref="H27:I27"/>
    <mergeCell ref="B24:C24"/>
    <mergeCell ref="H28:I28"/>
    <mergeCell ref="B29:C29"/>
    <mergeCell ref="H29:I29"/>
    <mergeCell ref="B30:C30"/>
    <mergeCell ref="H30:I30"/>
    <mergeCell ref="B31:C31"/>
    <mergeCell ref="H31:I31"/>
    <mergeCell ref="B28:C28"/>
    <mergeCell ref="H32:I32"/>
    <mergeCell ref="B33:C33"/>
    <mergeCell ref="H33:I33"/>
    <mergeCell ref="B34:C34"/>
    <mergeCell ref="H34:I34"/>
    <mergeCell ref="B35:C35"/>
    <mergeCell ref="H35:I35"/>
    <mergeCell ref="B32:C32"/>
    <mergeCell ref="B40:I40"/>
    <mergeCell ref="B41:I41"/>
    <mergeCell ref="B42:C44"/>
    <mergeCell ref="D42:G42"/>
    <mergeCell ref="H42:I44"/>
    <mergeCell ref="D43:D44"/>
    <mergeCell ref="E43:E44"/>
    <mergeCell ref="F43:F44"/>
    <mergeCell ref="G43:G44"/>
    <mergeCell ref="H45:I45"/>
    <mergeCell ref="B46:C46"/>
    <mergeCell ref="B47:C47"/>
    <mergeCell ref="H47:I47"/>
    <mergeCell ref="B48:C48"/>
    <mergeCell ref="H48:I48"/>
    <mergeCell ref="B45:C45"/>
    <mergeCell ref="H46:I46"/>
    <mergeCell ref="H49:I49"/>
    <mergeCell ref="B50:C50"/>
    <mergeCell ref="H50:I50"/>
    <mergeCell ref="B51:C51"/>
    <mergeCell ref="H51:I51"/>
    <mergeCell ref="B52:C52"/>
    <mergeCell ref="H52:I52"/>
    <mergeCell ref="B49:C49"/>
    <mergeCell ref="H53:I53"/>
    <mergeCell ref="B54:C54"/>
    <mergeCell ref="H54:I54"/>
    <mergeCell ref="B55:C55"/>
    <mergeCell ref="H55:I55"/>
    <mergeCell ref="B56:C56"/>
    <mergeCell ref="H56:I56"/>
    <mergeCell ref="B53:C53"/>
    <mergeCell ref="H57:I57"/>
    <mergeCell ref="B58:C58"/>
    <mergeCell ref="H58:I58"/>
    <mergeCell ref="B59:C59"/>
    <mergeCell ref="H59:I59"/>
    <mergeCell ref="B60:C60"/>
    <mergeCell ref="H60:I60"/>
    <mergeCell ref="B57:C57"/>
    <mergeCell ref="H61:I61"/>
    <mergeCell ref="B62:C62"/>
    <mergeCell ref="H62:I62"/>
    <mergeCell ref="B63:C63"/>
    <mergeCell ref="H63:I63"/>
    <mergeCell ref="B64:C64"/>
    <mergeCell ref="H64:I64"/>
    <mergeCell ref="B61:C61"/>
    <mergeCell ref="H65:I65"/>
    <mergeCell ref="B66:C66"/>
    <mergeCell ref="H66:I66"/>
    <mergeCell ref="B67:C67"/>
    <mergeCell ref="H67:I67"/>
    <mergeCell ref="B68:C68"/>
    <mergeCell ref="H68:I68"/>
    <mergeCell ref="B65:C65"/>
    <mergeCell ref="H69:I69"/>
    <mergeCell ref="B70:C70"/>
    <mergeCell ref="H70:I70"/>
    <mergeCell ref="B71:C71"/>
    <mergeCell ref="H71:I71"/>
    <mergeCell ref="B72:C72"/>
    <mergeCell ref="H72:I72"/>
  </mergeCells>
  <pageMargins left="0.7" right="0.7" top="0.75" bottom="0.75" header="0.3" footer="0.3"/>
  <pageSetup paperSize="9" scale="47" fitToWidth="0" orientation="portrait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2:M23"/>
  <sheetViews>
    <sheetView showGridLines="0" rightToLeft="1" view="pageBreakPreview" zoomScale="96" zoomScaleNormal="100" zoomScaleSheetLayoutView="96" workbookViewId="0">
      <selection activeCell="M21" sqref="M21"/>
    </sheetView>
  </sheetViews>
  <sheetFormatPr defaultRowHeight="12.75"/>
  <cols>
    <col min="1" max="1" width="4.28515625" customWidth="1"/>
    <col min="2" max="2" width="22.7109375" customWidth="1"/>
    <col min="3" max="6" width="31" customWidth="1"/>
    <col min="7" max="7" width="19.7109375" customWidth="1"/>
    <col min="8" max="8" width="33.28515625" customWidth="1"/>
    <col min="9" max="9" width="5.5703125" customWidth="1"/>
  </cols>
  <sheetData>
    <row r="2" spans="1:13" ht="19.5">
      <c r="B2" s="15" t="s">
        <v>404</v>
      </c>
      <c r="H2" s="14" t="s">
        <v>321</v>
      </c>
    </row>
    <row r="3" spans="1:13" ht="25.5">
      <c r="A3" s="80"/>
      <c r="B3" s="510" t="s">
        <v>384</v>
      </c>
      <c r="C3" s="510"/>
      <c r="D3" s="510"/>
      <c r="E3" s="510"/>
      <c r="F3" s="510"/>
      <c r="G3" s="510"/>
      <c r="H3" s="510"/>
    </row>
    <row r="4" spans="1:13" ht="25.5">
      <c r="A4" s="80"/>
      <c r="B4" s="513" t="s">
        <v>323</v>
      </c>
      <c r="C4" s="513"/>
      <c r="D4" s="513"/>
      <c r="E4" s="513"/>
      <c r="F4" s="513"/>
      <c r="G4" s="513"/>
      <c r="H4" s="513"/>
    </row>
    <row r="5" spans="1:13" ht="20.25">
      <c r="A5" s="80"/>
      <c r="B5" s="516" t="s">
        <v>1</v>
      </c>
      <c r="C5" s="518" t="s">
        <v>385</v>
      </c>
      <c r="D5" s="519"/>
      <c r="E5" s="519" t="s">
        <v>386</v>
      </c>
      <c r="F5" s="520"/>
      <c r="G5" s="153" t="s">
        <v>35</v>
      </c>
      <c r="H5" s="516" t="s">
        <v>387</v>
      </c>
    </row>
    <row r="6" spans="1:13" ht="60.75">
      <c r="A6" s="80"/>
      <c r="B6" s="517"/>
      <c r="C6" s="154" t="s">
        <v>388</v>
      </c>
      <c r="D6" s="155" t="s">
        <v>389</v>
      </c>
      <c r="E6" s="155" t="s">
        <v>390</v>
      </c>
      <c r="F6" s="155" t="s">
        <v>391</v>
      </c>
      <c r="G6" s="156" t="s">
        <v>34</v>
      </c>
      <c r="H6" s="517"/>
    </row>
    <row r="7" spans="1:13" ht="24.95" customHeight="1">
      <c r="A7" s="81"/>
      <c r="B7" s="152" t="s">
        <v>8</v>
      </c>
      <c r="C7" s="152">
        <v>3456</v>
      </c>
      <c r="D7" s="152">
        <v>204</v>
      </c>
      <c r="E7" s="152">
        <v>452</v>
      </c>
      <c r="F7" s="152">
        <v>21900</v>
      </c>
      <c r="G7" s="152">
        <f>SUM(C7:F7)</f>
        <v>26012</v>
      </c>
      <c r="H7" s="152" t="s">
        <v>7</v>
      </c>
      <c r="J7" s="77"/>
      <c r="K7" s="77"/>
      <c r="L7" s="77"/>
      <c r="M7" s="77"/>
    </row>
    <row r="8" spans="1:13" ht="24.95" customHeight="1">
      <c r="A8" s="81"/>
      <c r="B8" s="157" t="s">
        <v>12</v>
      </c>
      <c r="C8" s="157">
        <v>3101</v>
      </c>
      <c r="D8" s="157">
        <v>301</v>
      </c>
      <c r="E8" s="157">
        <v>399</v>
      </c>
      <c r="F8" s="157">
        <v>9557</v>
      </c>
      <c r="G8" s="157">
        <f t="shared" ref="G8:G19" si="0">SUM(C8:F8)</f>
        <v>13358</v>
      </c>
      <c r="H8" s="157" t="s">
        <v>11</v>
      </c>
      <c r="J8" s="77"/>
      <c r="K8" s="77"/>
      <c r="L8" s="77"/>
      <c r="M8" s="77"/>
    </row>
    <row r="9" spans="1:13" ht="24.95" customHeight="1">
      <c r="A9" s="81"/>
      <c r="B9" s="152" t="s">
        <v>14</v>
      </c>
      <c r="C9" s="152">
        <v>1403</v>
      </c>
      <c r="D9" s="152">
        <v>4</v>
      </c>
      <c r="E9" s="152">
        <v>194</v>
      </c>
      <c r="F9" s="152">
        <v>2916</v>
      </c>
      <c r="G9" s="152">
        <f t="shared" si="0"/>
        <v>4517</v>
      </c>
      <c r="H9" s="152" t="s">
        <v>13</v>
      </c>
      <c r="J9" s="77"/>
      <c r="K9" s="77"/>
      <c r="L9" s="77"/>
      <c r="M9" s="77"/>
    </row>
    <row r="10" spans="1:13" ht="24.95" customHeight="1">
      <c r="A10" s="81"/>
      <c r="B10" s="157" t="s">
        <v>16</v>
      </c>
      <c r="C10" s="157">
        <v>1626</v>
      </c>
      <c r="D10" s="157">
        <v>0</v>
      </c>
      <c r="E10" s="157">
        <v>295</v>
      </c>
      <c r="F10" s="157">
        <v>3600</v>
      </c>
      <c r="G10" s="157">
        <f t="shared" si="0"/>
        <v>5521</v>
      </c>
      <c r="H10" s="157" t="s">
        <v>15</v>
      </c>
      <c r="J10" s="77"/>
      <c r="K10" s="77"/>
      <c r="L10" s="77"/>
      <c r="M10" s="77"/>
    </row>
    <row r="11" spans="1:13" ht="24.95" customHeight="1">
      <c r="A11" s="81"/>
      <c r="B11" s="152" t="s">
        <v>18</v>
      </c>
      <c r="C11" s="152">
        <v>3079</v>
      </c>
      <c r="D11" s="152">
        <v>832</v>
      </c>
      <c r="E11" s="152">
        <v>647</v>
      </c>
      <c r="F11" s="152">
        <v>10551</v>
      </c>
      <c r="G11" s="158">
        <f t="shared" si="0"/>
        <v>15109</v>
      </c>
      <c r="H11" s="152" t="s">
        <v>17</v>
      </c>
      <c r="J11" s="77"/>
      <c r="K11" s="77"/>
      <c r="L11" s="77"/>
      <c r="M11" s="77"/>
    </row>
    <row r="12" spans="1:13" ht="24.95" customHeight="1">
      <c r="A12" s="81"/>
      <c r="B12" s="157" t="s">
        <v>20</v>
      </c>
      <c r="C12" s="157">
        <v>1268</v>
      </c>
      <c r="D12" s="157">
        <v>44</v>
      </c>
      <c r="E12" s="157">
        <v>23</v>
      </c>
      <c r="F12" s="157">
        <v>2524</v>
      </c>
      <c r="G12" s="157">
        <f t="shared" si="0"/>
        <v>3859</v>
      </c>
      <c r="H12" s="157" t="s">
        <v>19</v>
      </c>
      <c r="J12" s="77"/>
      <c r="K12" s="77"/>
      <c r="L12" s="77"/>
      <c r="M12" s="77"/>
    </row>
    <row r="13" spans="1:13" ht="24.95" customHeight="1">
      <c r="A13" s="81"/>
      <c r="B13" s="152" t="s">
        <v>22</v>
      </c>
      <c r="C13" s="152">
        <v>505</v>
      </c>
      <c r="D13" s="152">
        <v>1</v>
      </c>
      <c r="E13" s="152">
        <v>371</v>
      </c>
      <c r="F13" s="152">
        <v>1142</v>
      </c>
      <c r="G13" s="152">
        <f t="shared" si="0"/>
        <v>2019</v>
      </c>
      <c r="H13" s="152" t="s">
        <v>21</v>
      </c>
      <c r="J13" s="77"/>
      <c r="K13" s="77"/>
      <c r="L13" s="77"/>
      <c r="M13" s="77"/>
    </row>
    <row r="14" spans="1:13" ht="24.95" customHeight="1">
      <c r="A14" s="81"/>
      <c r="B14" s="157" t="s">
        <v>24</v>
      </c>
      <c r="C14" s="157">
        <v>588</v>
      </c>
      <c r="D14" s="157">
        <v>1</v>
      </c>
      <c r="E14" s="157">
        <v>155</v>
      </c>
      <c r="F14" s="157">
        <v>2213</v>
      </c>
      <c r="G14" s="157">
        <f t="shared" si="0"/>
        <v>2957</v>
      </c>
      <c r="H14" s="157" t="s">
        <v>23</v>
      </c>
      <c r="J14" s="77"/>
      <c r="K14" s="77"/>
      <c r="L14" s="77"/>
      <c r="M14" s="77"/>
    </row>
    <row r="15" spans="1:13" ht="24.95" customHeight="1">
      <c r="A15" s="81"/>
      <c r="B15" s="152" t="s">
        <v>26</v>
      </c>
      <c r="C15" s="152">
        <v>632</v>
      </c>
      <c r="D15" s="152">
        <v>0</v>
      </c>
      <c r="E15" s="152">
        <v>237</v>
      </c>
      <c r="F15" s="152">
        <v>856</v>
      </c>
      <c r="G15" s="158">
        <f t="shared" si="0"/>
        <v>1725</v>
      </c>
      <c r="H15" s="152" t="s">
        <v>25</v>
      </c>
      <c r="J15" s="77"/>
      <c r="K15" s="77"/>
      <c r="L15" s="77"/>
      <c r="M15" s="77"/>
    </row>
    <row r="16" spans="1:13" ht="24.95" customHeight="1">
      <c r="A16" s="81"/>
      <c r="B16" s="157" t="s">
        <v>28</v>
      </c>
      <c r="C16" s="157">
        <v>974</v>
      </c>
      <c r="D16" s="157">
        <v>0</v>
      </c>
      <c r="E16" s="157">
        <v>409</v>
      </c>
      <c r="F16" s="157">
        <v>1101</v>
      </c>
      <c r="G16" s="157">
        <f t="shared" si="0"/>
        <v>2484</v>
      </c>
      <c r="H16" s="157" t="s">
        <v>27</v>
      </c>
      <c r="J16" s="77"/>
      <c r="K16" s="77"/>
      <c r="L16" s="77"/>
      <c r="M16" s="77"/>
    </row>
    <row r="17" spans="1:13" ht="24.95" customHeight="1">
      <c r="A17" s="81"/>
      <c r="B17" s="152" t="s">
        <v>30</v>
      </c>
      <c r="C17" s="152">
        <v>165</v>
      </c>
      <c r="D17" s="152">
        <v>1</v>
      </c>
      <c r="E17" s="152">
        <v>27</v>
      </c>
      <c r="F17" s="152">
        <v>303</v>
      </c>
      <c r="G17" s="152">
        <f t="shared" si="0"/>
        <v>496</v>
      </c>
      <c r="H17" s="152" t="s">
        <v>29</v>
      </c>
      <c r="J17" s="77"/>
      <c r="K17" s="77"/>
      <c r="L17" s="77"/>
      <c r="M17" s="77"/>
    </row>
    <row r="18" spans="1:13" ht="24.95" customHeight="1">
      <c r="A18" s="81"/>
      <c r="B18" s="157" t="s">
        <v>31</v>
      </c>
      <c r="C18" s="157">
        <v>155</v>
      </c>
      <c r="D18" s="157">
        <v>0</v>
      </c>
      <c r="E18" s="157">
        <v>9</v>
      </c>
      <c r="F18" s="157">
        <v>268</v>
      </c>
      <c r="G18" s="157">
        <f t="shared" si="0"/>
        <v>432</v>
      </c>
      <c r="H18" s="157" t="s">
        <v>6</v>
      </c>
      <c r="J18" s="77"/>
      <c r="K18" s="77"/>
      <c r="L18" s="77"/>
      <c r="M18" s="77"/>
    </row>
    <row r="19" spans="1:13" ht="24.95" customHeight="1">
      <c r="A19" s="81"/>
      <c r="B19" s="152" t="s">
        <v>33</v>
      </c>
      <c r="C19" s="152">
        <v>348</v>
      </c>
      <c r="D19" s="152">
        <v>0</v>
      </c>
      <c r="E19" s="152">
        <v>74</v>
      </c>
      <c r="F19" s="152">
        <v>730</v>
      </c>
      <c r="G19" s="158">
        <f t="shared" si="0"/>
        <v>1152</v>
      </c>
      <c r="H19" s="152" t="s">
        <v>32</v>
      </c>
      <c r="J19" s="77"/>
      <c r="K19" s="77"/>
      <c r="L19" s="77"/>
      <c r="M19" s="77"/>
    </row>
    <row r="20" spans="1:13" ht="24.95" customHeight="1">
      <c r="A20" s="80"/>
      <c r="B20" s="159" t="s">
        <v>35</v>
      </c>
      <c r="C20" s="159">
        <f>SUM(C7:C19)</f>
        <v>17300</v>
      </c>
      <c r="D20" s="159">
        <f>SUM(D7:D19)</f>
        <v>1388</v>
      </c>
      <c r="E20" s="159">
        <f>SUM(E7:E19)</f>
        <v>3292</v>
      </c>
      <c r="F20" s="159">
        <f>SUM(F7:F19)</f>
        <v>57661</v>
      </c>
      <c r="G20" s="159">
        <f>SUM(G7:G19)</f>
        <v>79641</v>
      </c>
      <c r="H20" s="159" t="s">
        <v>34</v>
      </c>
      <c r="J20" s="77"/>
    </row>
    <row r="21" spans="1:13" s="55" customFormat="1">
      <c r="A21" s="160"/>
      <c r="B21" s="514" t="s">
        <v>392</v>
      </c>
      <c r="C21" s="514"/>
      <c r="D21" s="160"/>
      <c r="E21" s="160"/>
      <c r="F21" s="160"/>
      <c r="G21" s="515" t="s">
        <v>393</v>
      </c>
      <c r="H21" s="515"/>
      <c r="K21"/>
      <c r="L21"/>
    </row>
    <row r="22" spans="1:13" ht="16.5">
      <c r="A22" s="80"/>
      <c r="B22" s="511"/>
      <c r="C22" s="511"/>
      <c r="D22" s="511"/>
      <c r="E22" s="80"/>
      <c r="F22" s="512"/>
      <c r="G22" s="512"/>
      <c r="H22" s="512"/>
    </row>
    <row r="23" spans="1:13" ht="27" customHeight="1">
      <c r="A23" s="80"/>
      <c r="B23" s="81"/>
      <c r="C23" s="231"/>
      <c r="D23" s="231"/>
      <c r="E23" s="231"/>
      <c r="F23" s="231"/>
      <c r="G23" s="231"/>
      <c r="H23" s="80"/>
    </row>
  </sheetData>
  <mergeCells count="10">
    <mergeCell ref="B3:H3"/>
    <mergeCell ref="B22:D22"/>
    <mergeCell ref="F22:H22"/>
    <mergeCell ref="B4:H4"/>
    <mergeCell ref="B21:C21"/>
    <mergeCell ref="G21:H21"/>
    <mergeCell ref="B5:B6"/>
    <mergeCell ref="C5:D5"/>
    <mergeCell ref="E5:F5"/>
    <mergeCell ref="H5:H6"/>
  </mergeCells>
  <pageMargins left="0.7" right="0.7" top="0.75" bottom="0.75" header="0.3" footer="0.3"/>
  <pageSetup paperSize="9" scale="41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6">
    <tabColor theme="8" tint="0.79998168889431442"/>
    <pageSetUpPr fitToPage="1"/>
  </sheetPr>
  <dimension ref="B2:I15"/>
  <sheetViews>
    <sheetView showGridLines="0" rightToLeft="1" view="pageBreakPreview" topLeftCell="A4" zoomScaleNormal="100" zoomScaleSheetLayoutView="100" workbookViewId="0">
      <selection activeCell="I2" sqref="B2:I14"/>
    </sheetView>
  </sheetViews>
  <sheetFormatPr defaultRowHeight="12.75"/>
  <cols>
    <col min="1" max="1" width="20.7109375" customWidth="1"/>
    <col min="2" max="2" width="24.85546875" customWidth="1"/>
    <col min="3" max="8" width="21.85546875" customWidth="1"/>
    <col min="9" max="9" width="24.85546875" bestFit="1" customWidth="1"/>
    <col min="10" max="10" width="20.7109375" customWidth="1"/>
  </cols>
  <sheetData>
    <row r="2" spans="2:9" ht="19.5">
      <c r="B2" s="16" t="s">
        <v>188</v>
      </c>
      <c r="I2" s="14" t="s">
        <v>191</v>
      </c>
    </row>
    <row r="3" spans="2:9" ht="25.5">
      <c r="B3" s="248" t="s">
        <v>241</v>
      </c>
      <c r="C3" s="248"/>
      <c r="D3" s="248"/>
      <c r="E3" s="248"/>
      <c r="F3" s="248"/>
      <c r="G3" s="248"/>
      <c r="H3" s="248"/>
      <c r="I3" s="248"/>
    </row>
    <row r="4" spans="2:9" ht="25.5">
      <c r="B4" s="248" t="s">
        <v>242</v>
      </c>
      <c r="C4" s="248"/>
      <c r="D4" s="248"/>
      <c r="E4" s="248"/>
      <c r="F4" s="248"/>
      <c r="G4" s="248"/>
      <c r="H4" s="248"/>
      <c r="I4" s="248"/>
    </row>
    <row r="5" spans="2:9" ht="20.25">
      <c r="B5" s="249" t="s">
        <v>158</v>
      </c>
      <c r="C5" s="245" t="s">
        <v>62</v>
      </c>
      <c r="D5" s="246"/>
      <c r="E5" s="246"/>
      <c r="F5" s="246"/>
      <c r="G5" s="246"/>
      <c r="H5" s="247"/>
      <c r="I5" s="242" t="s">
        <v>77</v>
      </c>
    </row>
    <row r="6" spans="2:9" ht="20.25">
      <c r="B6" s="243"/>
      <c r="C6" s="97" t="s">
        <v>65</v>
      </c>
      <c r="D6" s="97" t="s">
        <v>64</v>
      </c>
      <c r="E6" s="112" t="s">
        <v>97</v>
      </c>
      <c r="F6" s="97" t="s">
        <v>82</v>
      </c>
      <c r="G6" s="97" t="s">
        <v>63</v>
      </c>
      <c r="H6" s="117" t="s">
        <v>35</v>
      </c>
      <c r="I6" s="243"/>
    </row>
    <row r="7" spans="2:9" ht="40.5">
      <c r="B7" s="244"/>
      <c r="C7" s="115" t="s">
        <v>68</v>
      </c>
      <c r="D7" s="114" t="s">
        <v>67</v>
      </c>
      <c r="E7" s="113" t="s">
        <v>175</v>
      </c>
      <c r="F7" s="115" t="s">
        <v>119</v>
      </c>
      <c r="G7" s="114" t="s">
        <v>66</v>
      </c>
      <c r="H7" s="118" t="s">
        <v>34</v>
      </c>
      <c r="I7" s="244"/>
    </row>
    <row r="8" spans="2:9" ht="75" customHeight="1">
      <c r="B8" s="6" t="s">
        <v>160</v>
      </c>
      <c r="C8" s="6">
        <v>0</v>
      </c>
      <c r="D8" s="6">
        <v>72349</v>
      </c>
      <c r="E8" s="6">
        <v>1900</v>
      </c>
      <c r="F8" s="6">
        <v>0</v>
      </c>
      <c r="G8" s="6">
        <v>18855</v>
      </c>
      <c r="H8" s="6">
        <f>SUM(C8:G8)</f>
        <v>93104</v>
      </c>
      <c r="I8" s="6" t="s">
        <v>159</v>
      </c>
    </row>
    <row r="9" spans="2:9" ht="75" customHeight="1">
      <c r="B9" s="7" t="s">
        <v>162</v>
      </c>
      <c r="C9" s="7">
        <v>462</v>
      </c>
      <c r="D9" s="7">
        <v>824720</v>
      </c>
      <c r="E9" s="7">
        <v>204287</v>
      </c>
      <c r="F9" s="7">
        <v>0</v>
      </c>
      <c r="G9" s="7">
        <v>1274590</v>
      </c>
      <c r="H9" s="7">
        <f>SUM(C9:G9)</f>
        <v>2304059</v>
      </c>
      <c r="I9" s="7" t="s">
        <v>161</v>
      </c>
    </row>
    <row r="10" spans="2:9" ht="75" customHeight="1">
      <c r="B10" s="6" t="s">
        <v>164</v>
      </c>
      <c r="C10" s="6">
        <v>0</v>
      </c>
      <c r="D10" s="6">
        <v>10380</v>
      </c>
      <c r="E10" s="6">
        <v>1968</v>
      </c>
      <c r="F10" s="6">
        <v>0</v>
      </c>
      <c r="G10" s="6">
        <v>24810</v>
      </c>
      <c r="H10" s="6">
        <f>SUM(C10:G10)</f>
        <v>37158</v>
      </c>
      <c r="I10" s="6" t="s">
        <v>163</v>
      </c>
    </row>
    <row r="11" spans="2:9" ht="75" customHeight="1">
      <c r="B11" s="7" t="s">
        <v>166</v>
      </c>
      <c r="C11" s="7">
        <v>451320</v>
      </c>
      <c r="D11" s="7">
        <v>187788</v>
      </c>
      <c r="E11" s="7">
        <v>75933</v>
      </c>
      <c r="F11" s="7">
        <v>26012</v>
      </c>
      <c r="G11" s="7">
        <v>292153</v>
      </c>
      <c r="H11" s="7">
        <f>SUM(C11:G11)</f>
        <v>1033206</v>
      </c>
      <c r="I11" s="7" t="s">
        <v>165</v>
      </c>
    </row>
    <row r="12" spans="2:9" ht="75" customHeight="1">
      <c r="B12" s="6" t="s">
        <v>168</v>
      </c>
      <c r="C12" s="6">
        <v>213209</v>
      </c>
      <c r="D12" s="6">
        <v>0</v>
      </c>
      <c r="E12" s="6">
        <v>0</v>
      </c>
      <c r="F12" s="6">
        <v>1191</v>
      </c>
      <c r="G12" s="6">
        <v>0</v>
      </c>
      <c r="H12" s="6">
        <f>SUM(C12:G12)</f>
        <v>214400</v>
      </c>
      <c r="I12" s="6" t="s">
        <v>167</v>
      </c>
    </row>
    <row r="13" spans="2:9" ht="75" customHeight="1">
      <c r="B13" s="8" t="s">
        <v>35</v>
      </c>
      <c r="C13" s="119">
        <f t="shared" ref="C13:H13" si="0">SUM(C8:C12)</f>
        <v>664991</v>
      </c>
      <c r="D13" s="119">
        <f t="shared" si="0"/>
        <v>1095237</v>
      </c>
      <c r="E13" s="119">
        <f t="shared" si="0"/>
        <v>284088</v>
      </c>
      <c r="F13" s="119">
        <f t="shared" si="0"/>
        <v>27203</v>
      </c>
      <c r="G13" s="119">
        <f t="shared" si="0"/>
        <v>1610408</v>
      </c>
      <c r="H13" s="119">
        <f t="shared" si="0"/>
        <v>3681927</v>
      </c>
      <c r="I13" s="8" t="s">
        <v>34</v>
      </c>
    </row>
    <row r="14" spans="2:9" ht="18">
      <c r="B14" s="110" t="s">
        <v>332</v>
      </c>
      <c r="C14" s="110"/>
      <c r="D14" s="110"/>
      <c r="E14" s="110"/>
      <c r="G14" s="110"/>
      <c r="H14" s="110"/>
      <c r="I14" s="110" t="s">
        <v>333</v>
      </c>
    </row>
    <row r="15" spans="2:9">
      <c r="B15" s="55"/>
      <c r="C15" s="55"/>
      <c r="D15" s="55"/>
      <c r="E15" s="55"/>
      <c r="F15" s="55"/>
      <c r="G15" s="55"/>
      <c r="H15" s="55"/>
      <c r="I15" s="55"/>
    </row>
  </sheetData>
  <mergeCells count="5">
    <mergeCell ref="B3:I3"/>
    <mergeCell ref="B4:I4"/>
    <mergeCell ref="B5:B7"/>
    <mergeCell ref="C5:H5"/>
    <mergeCell ref="I5:I7"/>
  </mergeCells>
  <pageMargins left="0.7" right="0.7" top="0.75" bottom="0.75" header="0.3" footer="0.3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8">
    <tabColor theme="8" tint="0.79998168889431442"/>
    <pageSetUpPr fitToPage="1"/>
  </sheetPr>
  <dimension ref="B2:I12"/>
  <sheetViews>
    <sheetView showGridLines="0" rightToLeft="1" view="pageBreakPreview" zoomScaleNormal="100" zoomScaleSheetLayoutView="100" workbookViewId="0">
      <selection activeCell="G1" sqref="G1:G65536"/>
    </sheetView>
  </sheetViews>
  <sheetFormatPr defaultRowHeight="12.75"/>
  <cols>
    <col min="2" max="2" width="24" customWidth="1"/>
    <col min="3" max="8" width="21.85546875" customWidth="1"/>
    <col min="9" max="9" width="27.42578125" customWidth="1"/>
  </cols>
  <sheetData>
    <row r="2" spans="2:9" ht="19.5">
      <c r="B2" s="16" t="s">
        <v>189</v>
      </c>
      <c r="I2" s="14" t="s">
        <v>101</v>
      </c>
    </row>
    <row r="3" spans="2:9" ht="24" customHeight="1">
      <c r="B3" s="241" t="s">
        <v>220</v>
      </c>
      <c r="C3" s="241"/>
      <c r="D3" s="241"/>
      <c r="E3" s="241"/>
      <c r="F3" s="241"/>
      <c r="G3" s="241"/>
      <c r="H3" s="241"/>
      <c r="I3" s="241"/>
    </row>
    <row r="4" spans="2:9" ht="24" customHeight="1">
      <c r="B4" s="241" t="s">
        <v>247</v>
      </c>
      <c r="C4" s="241"/>
      <c r="D4" s="241"/>
      <c r="E4" s="241"/>
      <c r="F4" s="241"/>
      <c r="G4" s="241"/>
      <c r="H4" s="241"/>
      <c r="I4" s="241"/>
    </row>
    <row r="5" spans="2:9" ht="20.25">
      <c r="B5" s="249" t="s">
        <v>76</v>
      </c>
      <c r="C5" s="252" t="s">
        <v>127</v>
      </c>
      <c r="D5" s="253"/>
      <c r="E5" s="253"/>
      <c r="F5" s="253"/>
      <c r="G5" s="253"/>
      <c r="H5" s="254"/>
      <c r="I5" s="249" t="s">
        <v>77</v>
      </c>
    </row>
    <row r="6" spans="2:9" ht="20.25">
      <c r="B6" s="250"/>
      <c r="C6" s="97" t="s">
        <v>65</v>
      </c>
      <c r="D6" s="111" t="s">
        <v>64</v>
      </c>
      <c r="E6" s="112" t="s">
        <v>97</v>
      </c>
      <c r="F6" s="111" t="s">
        <v>82</v>
      </c>
      <c r="G6" s="112" t="s">
        <v>63</v>
      </c>
      <c r="H6" s="112" t="s">
        <v>35</v>
      </c>
      <c r="I6" s="250"/>
    </row>
    <row r="7" spans="2:9" ht="40.5">
      <c r="B7" s="251"/>
      <c r="C7" s="113" t="s">
        <v>68</v>
      </c>
      <c r="D7" s="114" t="s">
        <v>67</v>
      </c>
      <c r="E7" s="115" t="s">
        <v>175</v>
      </c>
      <c r="F7" s="114" t="s">
        <v>119</v>
      </c>
      <c r="G7" s="114" t="s">
        <v>66</v>
      </c>
      <c r="H7" s="115" t="s">
        <v>34</v>
      </c>
      <c r="I7" s="251"/>
    </row>
    <row r="8" spans="2:9" ht="75" customHeight="1">
      <c r="B8" s="6" t="s">
        <v>58</v>
      </c>
      <c r="C8" s="6">
        <v>290769</v>
      </c>
      <c r="D8" s="6">
        <v>1095237</v>
      </c>
      <c r="E8" s="6">
        <v>284088</v>
      </c>
      <c r="F8" s="6">
        <v>27203</v>
      </c>
      <c r="G8" s="6">
        <v>1610408</v>
      </c>
      <c r="H8" s="95">
        <f>SUM(C8:G8)</f>
        <v>3307705</v>
      </c>
      <c r="I8" s="6" t="s">
        <v>61</v>
      </c>
    </row>
    <row r="9" spans="2:9" ht="75" customHeight="1">
      <c r="B9" s="7" t="s">
        <v>57</v>
      </c>
      <c r="C9" s="7">
        <v>373780</v>
      </c>
      <c r="D9" s="7">
        <v>0</v>
      </c>
      <c r="E9" s="7">
        <v>0</v>
      </c>
      <c r="F9" s="7">
        <v>0</v>
      </c>
      <c r="G9" s="7">
        <v>0</v>
      </c>
      <c r="H9" s="7">
        <f>SUM(C9:G9)</f>
        <v>373780</v>
      </c>
      <c r="I9" s="7" t="s">
        <v>60</v>
      </c>
    </row>
    <row r="10" spans="2:9" ht="75" customHeight="1">
      <c r="B10" s="6" t="s">
        <v>56</v>
      </c>
      <c r="C10" s="6">
        <v>442</v>
      </c>
      <c r="D10" s="6">
        <v>0</v>
      </c>
      <c r="E10" s="6">
        <v>0</v>
      </c>
      <c r="F10" s="6">
        <v>0</v>
      </c>
      <c r="G10" s="6">
        <v>0</v>
      </c>
      <c r="H10" s="95">
        <f>SUM(C10:G10)</f>
        <v>442</v>
      </c>
      <c r="I10" s="6" t="s">
        <v>59</v>
      </c>
    </row>
    <row r="11" spans="2:9" ht="75" customHeight="1">
      <c r="B11" s="8" t="s">
        <v>35</v>
      </c>
      <c r="C11" s="8">
        <f t="shared" ref="C11:H11" si="0">SUM(C8:C10)</f>
        <v>664991</v>
      </c>
      <c r="D11" s="8">
        <f t="shared" si="0"/>
        <v>1095237</v>
      </c>
      <c r="E11" s="8">
        <f t="shared" si="0"/>
        <v>284088</v>
      </c>
      <c r="F11" s="8">
        <f t="shared" si="0"/>
        <v>27203</v>
      </c>
      <c r="G11" s="8">
        <f t="shared" si="0"/>
        <v>1610408</v>
      </c>
      <c r="H11" s="8">
        <f t="shared" si="0"/>
        <v>3681927</v>
      </c>
      <c r="I11" s="8" t="s">
        <v>34</v>
      </c>
    </row>
    <row r="12" spans="2:9" ht="18">
      <c r="B12" s="255" t="s">
        <v>332</v>
      </c>
      <c r="C12" s="255"/>
      <c r="D12" s="255"/>
      <c r="E12" s="255"/>
      <c r="F12" s="55"/>
      <c r="G12" s="55"/>
      <c r="H12" s="55"/>
      <c r="I12" s="110" t="s">
        <v>333</v>
      </c>
    </row>
  </sheetData>
  <mergeCells count="6">
    <mergeCell ref="B3:I3"/>
    <mergeCell ref="B4:I4"/>
    <mergeCell ref="B5:B7"/>
    <mergeCell ref="C5:H5"/>
    <mergeCell ref="I5:I7"/>
    <mergeCell ref="B12:E12"/>
  </mergeCells>
  <pageMargins left="0.7" right="0.7" top="0.75" bottom="0.75" header="0.3" footer="0.3"/>
  <pageSetup paperSize="9" scale="66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0">
    <tabColor theme="8" tint="0.79998168889431442"/>
    <pageSetUpPr fitToPage="1"/>
  </sheetPr>
  <dimension ref="B2:I13"/>
  <sheetViews>
    <sheetView showGridLines="0" rightToLeft="1" view="pageBreakPreview" zoomScale="98" zoomScaleNormal="100" zoomScaleSheetLayoutView="98" workbookViewId="0">
      <selection activeCell="I2" sqref="B2:I13"/>
    </sheetView>
  </sheetViews>
  <sheetFormatPr defaultRowHeight="59.25" customHeight="1"/>
  <cols>
    <col min="2" max="2" width="25.140625" customWidth="1"/>
    <col min="3" max="8" width="21.85546875" customWidth="1"/>
    <col min="9" max="9" width="27.28515625" bestFit="1" customWidth="1"/>
  </cols>
  <sheetData>
    <row r="2" spans="2:9" ht="19.5">
      <c r="B2" s="16" t="s">
        <v>190</v>
      </c>
      <c r="I2" s="14" t="s">
        <v>250</v>
      </c>
    </row>
    <row r="3" spans="2:9" ht="25.5">
      <c r="B3" s="241" t="s">
        <v>248</v>
      </c>
      <c r="C3" s="241"/>
      <c r="D3" s="241"/>
      <c r="E3" s="241"/>
      <c r="F3" s="241"/>
      <c r="G3" s="241"/>
      <c r="H3" s="241"/>
      <c r="I3" s="241"/>
    </row>
    <row r="4" spans="2:9" ht="25.5">
      <c r="B4" s="241" t="s">
        <v>249</v>
      </c>
      <c r="C4" s="241"/>
      <c r="D4" s="241"/>
      <c r="E4" s="241"/>
      <c r="F4" s="241"/>
      <c r="G4" s="241"/>
      <c r="H4" s="241"/>
      <c r="I4" s="241"/>
    </row>
    <row r="5" spans="2:9" ht="20.25">
      <c r="B5" s="249" t="s">
        <v>74</v>
      </c>
      <c r="C5" s="252" t="s">
        <v>62</v>
      </c>
      <c r="D5" s="253"/>
      <c r="E5" s="253"/>
      <c r="F5" s="253"/>
      <c r="G5" s="253"/>
      <c r="H5" s="254"/>
      <c r="I5" s="249" t="s">
        <v>75</v>
      </c>
    </row>
    <row r="6" spans="2:9" ht="20.25">
      <c r="B6" s="250"/>
      <c r="C6" s="97" t="s">
        <v>65</v>
      </c>
      <c r="D6" s="97" t="s">
        <v>64</v>
      </c>
      <c r="E6" s="97" t="s">
        <v>97</v>
      </c>
      <c r="F6" s="97" t="s">
        <v>82</v>
      </c>
      <c r="G6" s="111" t="s">
        <v>63</v>
      </c>
      <c r="H6" s="112" t="s">
        <v>35</v>
      </c>
      <c r="I6" s="250"/>
    </row>
    <row r="7" spans="2:9" ht="40.5">
      <c r="B7" s="251"/>
      <c r="C7" s="113" t="s">
        <v>68</v>
      </c>
      <c r="D7" s="113" t="s">
        <v>67</v>
      </c>
      <c r="E7" s="113" t="s">
        <v>175</v>
      </c>
      <c r="F7" s="113" t="s">
        <v>119</v>
      </c>
      <c r="G7" s="114" t="s">
        <v>66</v>
      </c>
      <c r="H7" s="115" t="s">
        <v>34</v>
      </c>
      <c r="I7" s="251"/>
    </row>
    <row r="8" spans="2:9" ht="75" customHeight="1">
      <c r="B8" s="6" t="s">
        <v>232</v>
      </c>
      <c r="C8" s="6">
        <v>596522</v>
      </c>
      <c r="D8" s="6">
        <v>946476</v>
      </c>
      <c r="E8" s="6">
        <v>191496</v>
      </c>
      <c r="F8" s="6">
        <v>21227</v>
      </c>
      <c r="G8" s="6">
        <v>530065</v>
      </c>
      <c r="H8" s="95">
        <f>SUM(C8:G8)</f>
        <v>2285786</v>
      </c>
      <c r="I8" s="6" t="s">
        <v>55</v>
      </c>
    </row>
    <row r="9" spans="2:9" ht="75" customHeight="1">
      <c r="B9" s="7" t="s">
        <v>52</v>
      </c>
      <c r="C9" s="7">
        <v>67800</v>
      </c>
      <c r="D9" s="7">
        <v>127501</v>
      </c>
      <c r="E9" s="7">
        <v>90353</v>
      </c>
      <c r="F9" s="7">
        <v>5570</v>
      </c>
      <c r="G9" s="7">
        <v>1015438</v>
      </c>
      <c r="H9" s="7">
        <f>SUM(C9:G9)</f>
        <v>1306662</v>
      </c>
      <c r="I9" s="7" t="s">
        <v>54</v>
      </c>
    </row>
    <row r="10" spans="2:9" ht="75" customHeight="1">
      <c r="B10" s="6" t="s">
        <v>83</v>
      </c>
      <c r="C10" s="6">
        <v>669</v>
      </c>
      <c r="D10" s="6">
        <v>21260</v>
      </c>
      <c r="E10" s="6">
        <v>2054</v>
      </c>
      <c r="F10" s="6">
        <v>0</v>
      </c>
      <c r="G10" s="6">
        <v>61527</v>
      </c>
      <c r="H10" s="95">
        <f>SUM(C10:G10)</f>
        <v>85510</v>
      </c>
      <c r="I10" s="6" t="s">
        <v>53</v>
      </c>
    </row>
    <row r="11" spans="2:9" ht="75" customHeight="1">
      <c r="B11" s="7" t="s">
        <v>36</v>
      </c>
      <c r="C11" s="7">
        <v>0</v>
      </c>
      <c r="D11" s="7">
        <v>0</v>
      </c>
      <c r="E11" s="7">
        <v>185</v>
      </c>
      <c r="F11" s="7">
        <v>406</v>
      </c>
      <c r="G11" s="7">
        <v>3378</v>
      </c>
      <c r="H11" s="7">
        <f>SUM(C11:G11)</f>
        <v>3969</v>
      </c>
      <c r="I11" s="7" t="s">
        <v>37</v>
      </c>
    </row>
    <row r="12" spans="2:9" ht="20.25">
      <c r="B12" s="8" t="s">
        <v>35</v>
      </c>
      <c r="C12" s="8">
        <f t="shared" ref="C12:H12" si="0">SUM(C8:C11)</f>
        <v>664991</v>
      </c>
      <c r="D12" s="8">
        <f t="shared" si="0"/>
        <v>1095237</v>
      </c>
      <c r="E12" s="8">
        <f t="shared" si="0"/>
        <v>284088</v>
      </c>
      <c r="F12" s="8">
        <f t="shared" si="0"/>
        <v>27203</v>
      </c>
      <c r="G12" s="8">
        <f t="shared" si="0"/>
        <v>1610408</v>
      </c>
      <c r="H12" s="8">
        <f t="shared" si="0"/>
        <v>3681927</v>
      </c>
      <c r="I12" s="8" t="s">
        <v>34</v>
      </c>
    </row>
    <row r="13" spans="2:9" ht="18">
      <c r="B13" s="110" t="s">
        <v>332</v>
      </c>
      <c r="C13" s="110"/>
      <c r="D13" s="110"/>
      <c r="E13" s="110"/>
      <c r="I13" s="110" t="s">
        <v>333</v>
      </c>
    </row>
  </sheetData>
  <mergeCells count="5">
    <mergeCell ref="B3:I3"/>
    <mergeCell ref="B4:I4"/>
    <mergeCell ref="B5:B7"/>
    <mergeCell ref="C5:H5"/>
    <mergeCell ref="I5:I7"/>
  </mergeCells>
  <pageMargins left="0.7" right="0.7" top="0.75" bottom="0.75" header="0.3" footer="0.3"/>
  <pageSetup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45"/>
  <sheetViews>
    <sheetView rightToLeft="1" view="pageBreakPreview" zoomScale="80" zoomScaleNormal="100" zoomScaleSheetLayoutView="80" workbookViewId="0">
      <selection activeCell="O14" sqref="O14"/>
    </sheetView>
  </sheetViews>
  <sheetFormatPr defaultRowHeight="20.25"/>
  <cols>
    <col min="1" max="1" width="9.140625" style="58"/>
    <col min="2" max="2" width="13.85546875" style="58" bestFit="1" customWidth="1"/>
    <col min="3" max="3" width="17.7109375" style="58" customWidth="1"/>
    <col min="4" max="7" width="20.7109375" style="58" customWidth="1"/>
    <col min="8" max="8" width="12" style="58" bestFit="1" customWidth="1"/>
    <col min="9" max="9" width="14.28515625" style="58" bestFit="1" customWidth="1"/>
    <col min="10" max="10" width="11.5703125" style="58" customWidth="1"/>
    <col min="11" max="11" width="11.140625" style="58" bestFit="1" customWidth="1"/>
    <col min="12" max="12" width="9.140625" style="58"/>
    <col min="13" max="14" width="10" style="58" bestFit="1" customWidth="1"/>
    <col min="15" max="15" width="9.140625" style="58"/>
    <col min="16" max="17" width="10" style="58" bestFit="1" customWidth="1"/>
    <col min="18" max="16384" width="9.140625" style="58"/>
  </cols>
  <sheetData>
    <row r="1" spans="1:250" ht="14.25" customHeight="1"/>
    <row r="2" spans="1:250" ht="20.25" customHeight="1">
      <c r="A2" s="59"/>
      <c r="B2" s="60" t="s">
        <v>344</v>
      </c>
      <c r="C2" s="61"/>
      <c r="D2" s="62"/>
      <c r="E2" s="62"/>
      <c r="F2" s="62"/>
      <c r="G2" s="62"/>
      <c r="H2" s="62"/>
      <c r="I2" s="62" t="s">
        <v>345</v>
      </c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</row>
    <row r="3" spans="1:250" ht="25.5">
      <c r="A3" s="63"/>
      <c r="B3" s="256" t="s">
        <v>406</v>
      </c>
      <c r="C3" s="256"/>
      <c r="D3" s="256"/>
      <c r="E3" s="256"/>
      <c r="F3" s="256"/>
      <c r="G3" s="256"/>
      <c r="H3" s="256"/>
      <c r="I3" s="256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</row>
    <row r="4" spans="1:250" ht="25.5">
      <c r="A4" s="63"/>
      <c r="B4" s="257" t="s">
        <v>409</v>
      </c>
      <c r="C4" s="257"/>
      <c r="D4" s="257"/>
      <c r="E4" s="257"/>
      <c r="F4" s="257"/>
      <c r="G4" s="257"/>
      <c r="H4" s="257"/>
      <c r="I4" s="257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3"/>
      <c r="HZ4" s="63"/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  <c r="IL4" s="63"/>
      <c r="IM4" s="63"/>
      <c r="IN4" s="63"/>
      <c r="IO4" s="63"/>
      <c r="IP4" s="63"/>
    </row>
    <row r="5" spans="1:250">
      <c r="A5" s="64"/>
      <c r="B5" s="261" t="s">
        <v>74</v>
      </c>
      <c r="C5" s="262"/>
      <c r="D5" s="258" t="s">
        <v>410</v>
      </c>
      <c r="E5" s="259"/>
      <c r="F5" s="259"/>
      <c r="G5" s="260"/>
      <c r="H5" s="261" t="s">
        <v>75</v>
      </c>
      <c r="I5" s="262"/>
      <c r="J5" s="64"/>
      <c r="K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</row>
    <row r="6" spans="1:250">
      <c r="A6" s="65"/>
      <c r="B6" s="263"/>
      <c r="C6" s="264"/>
      <c r="D6" s="69" t="s">
        <v>58</v>
      </c>
      <c r="E6" s="68" t="s">
        <v>57</v>
      </c>
      <c r="F6" s="69" t="s">
        <v>56</v>
      </c>
      <c r="G6" s="68" t="s">
        <v>35</v>
      </c>
      <c r="H6" s="263"/>
      <c r="I6" s="264"/>
      <c r="J6" s="65"/>
      <c r="K6" s="65"/>
      <c r="N6" s="65"/>
      <c r="O6" s="4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</row>
    <row r="7" spans="1:250">
      <c r="A7" s="65"/>
      <c r="B7" s="265"/>
      <c r="C7" s="266"/>
      <c r="D7" s="70" t="s">
        <v>61</v>
      </c>
      <c r="E7" s="83" t="s">
        <v>60</v>
      </c>
      <c r="F7" s="70" t="s">
        <v>59</v>
      </c>
      <c r="G7" s="86" t="s">
        <v>34</v>
      </c>
      <c r="H7" s="265"/>
      <c r="I7" s="266"/>
      <c r="J7" s="65"/>
      <c r="K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</row>
    <row r="8" spans="1:250" ht="75" customHeight="1">
      <c r="B8" s="268" t="s">
        <v>232</v>
      </c>
      <c r="C8" s="269"/>
      <c r="D8" s="120">
        <v>1962769</v>
      </c>
      <c r="E8" s="120">
        <v>322575</v>
      </c>
      <c r="F8" s="120">
        <v>442</v>
      </c>
      <c r="G8" s="120">
        <f>SUM(D8:F8)</f>
        <v>2285786</v>
      </c>
      <c r="H8" s="268" t="s">
        <v>55</v>
      </c>
      <c r="I8" s="269"/>
      <c r="J8" s="72"/>
    </row>
    <row r="9" spans="1:250" ht="75" customHeight="1">
      <c r="B9" s="270" t="s">
        <v>52</v>
      </c>
      <c r="C9" s="271"/>
      <c r="D9" s="121">
        <v>1256070</v>
      </c>
      <c r="E9" s="121">
        <v>50592</v>
      </c>
      <c r="F9" s="121">
        <v>0</v>
      </c>
      <c r="G9" s="121">
        <f>SUM(D9:F9)</f>
        <v>1306662</v>
      </c>
      <c r="H9" s="270" t="s">
        <v>54</v>
      </c>
      <c r="I9" s="271"/>
      <c r="J9" s="73"/>
    </row>
    <row r="10" spans="1:250" ht="75" customHeight="1">
      <c r="B10" s="268" t="s">
        <v>180</v>
      </c>
      <c r="C10" s="269"/>
      <c r="D10" s="120">
        <v>84897</v>
      </c>
      <c r="E10" s="120">
        <v>613</v>
      </c>
      <c r="F10" s="120">
        <v>0</v>
      </c>
      <c r="G10" s="120">
        <f>SUM(D10:F10)</f>
        <v>85510</v>
      </c>
      <c r="H10" s="268" t="s">
        <v>53</v>
      </c>
      <c r="I10" s="269"/>
    </row>
    <row r="11" spans="1:250" ht="75" customHeight="1">
      <c r="B11" s="270" t="s">
        <v>181</v>
      </c>
      <c r="C11" s="271"/>
      <c r="D11" s="121">
        <v>3969</v>
      </c>
      <c r="E11" s="121">
        <v>0</v>
      </c>
      <c r="F11" s="121">
        <v>0</v>
      </c>
      <c r="G11" s="121">
        <f>SUM(D11:F11)</f>
        <v>3969</v>
      </c>
      <c r="H11" s="270" t="s">
        <v>37</v>
      </c>
      <c r="I11" s="271"/>
    </row>
    <row r="12" spans="1:250" ht="75" customHeight="1">
      <c r="B12" s="296" t="s">
        <v>35</v>
      </c>
      <c r="C12" s="297"/>
      <c r="D12" s="122">
        <f>D8++D9+D10+D11</f>
        <v>3307705</v>
      </c>
      <c r="E12" s="122">
        <f>E8++E9+E10+E11</f>
        <v>373780</v>
      </c>
      <c r="F12" s="122">
        <f>F8++F9+F10+F11</f>
        <v>442</v>
      </c>
      <c r="G12" s="122">
        <f>SUM(D12:F12)</f>
        <v>3681927</v>
      </c>
      <c r="H12" s="296" t="s">
        <v>34</v>
      </c>
      <c r="I12" s="297"/>
      <c r="M12" s="90"/>
    </row>
    <row r="13" spans="1:250" ht="20.25" customHeight="1">
      <c r="B13" s="255" t="s">
        <v>336</v>
      </c>
      <c r="C13" s="255"/>
      <c r="D13" s="255"/>
      <c r="E13" s="255"/>
      <c r="F13" s="166"/>
      <c r="G13" s="267" t="s">
        <v>333</v>
      </c>
      <c r="H13" s="267"/>
      <c r="I13" s="267"/>
    </row>
    <row r="14" spans="1:250" ht="20.25" customHeight="1"/>
    <row r="15" spans="1:250" ht="20.25" customHeight="1"/>
    <row r="18" spans="2:250">
      <c r="J18" s="75"/>
    </row>
    <row r="19" spans="2:250" ht="22.5" customHeight="1">
      <c r="J19" s="75"/>
    </row>
    <row r="20" spans="2:250">
      <c r="K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</row>
    <row r="21" spans="2:250" ht="22.5" customHeight="1"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</row>
    <row r="22" spans="2:250" ht="22.5" customHeight="1"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</row>
    <row r="23" spans="2:250" ht="22.5" customHeight="1">
      <c r="B23" s="60"/>
      <c r="C23" s="61"/>
      <c r="D23" s="62"/>
      <c r="E23" s="62"/>
      <c r="F23" s="62"/>
      <c r="G23" s="62"/>
      <c r="H23" s="62"/>
      <c r="I23" s="62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</row>
    <row r="24" spans="2:250" ht="22.5" customHeight="1">
      <c r="B24" s="272"/>
      <c r="C24" s="272"/>
      <c r="D24" s="272"/>
      <c r="E24" s="272"/>
      <c r="F24" s="272"/>
      <c r="G24" s="272"/>
      <c r="H24" s="272"/>
      <c r="I24" s="272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</row>
    <row r="25" spans="2:250" ht="22.5" customHeight="1">
      <c r="B25" s="273"/>
      <c r="C25" s="273"/>
      <c r="D25" s="273"/>
      <c r="E25" s="273"/>
      <c r="F25" s="273"/>
      <c r="G25" s="273"/>
      <c r="H25" s="273"/>
      <c r="I25" s="273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</row>
    <row r="26" spans="2:250" ht="22.5" customHeight="1">
      <c r="B26" s="9"/>
      <c r="C26" s="9"/>
      <c r="D26" s="9"/>
      <c r="E26" s="9"/>
      <c r="F26" s="9"/>
      <c r="G26" s="9"/>
      <c r="H26" s="9"/>
      <c r="I26" s="9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</row>
    <row r="27" spans="2:250" ht="22.5" customHeight="1">
      <c r="B27" s="261"/>
      <c r="C27" s="262"/>
      <c r="D27" s="258"/>
      <c r="E27" s="259"/>
      <c r="F27" s="259"/>
      <c r="G27" s="260"/>
      <c r="H27" s="261"/>
      <c r="I27" s="262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</row>
    <row r="28" spans="2:250">
      <c r="B28" s="263"/>
      <c r="C28" s="264"/>
      <c r="D28" s="66"/>
      <c r="E28" s="67"/>
      <c r="F28" s="68"/>
      <c r="G28" s="69"/>
      <c r="H28" s="263"/>
      <c r="I28" s="264"/>
      <c r="J28" s="4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</row>
    <row r="29" spans="2:250">
      <c r="B29" s="265"/>
      <c r="C29" s="266"/>
      <c r="D29" s="66"/>
      <c r="E29" s="82"/>
      <c r="F29" s="83"/>
      <c r="G29" s="70"/>
      <c r="H29" s="265"/>
      <c r="I29" s="266"/>
    </row>
    <row r="30" spans="2:250">
      <c r="B30" s="274"/>
      <c r="C30" s="275"/>
      <c r="D30" s="71"/>
      <c r="E30" s="71"/>
      <c r="F30" s="71"/>
      <c r="G30" s="71"/>
      <c r="H30" s="276"/>
      <c r="I30" s="277"/>
    </row>
    <row r="31" spans="2:250">
      <c r="B31" s="278"/>
      <c r="C31" s="279"/>
      <c r="D31" s="71"/>
      <c r="E31" s="71"/>
      <c r="F31" s="71"/>
      <c r="G31" s="84"/>
      <c r="H31" s="274"/>
      <c r="I31" s="275"/>
    </row>
    <row r="32" spans="2:250">
      <c r="B32" s="278"/>
      <c r="C32" s="279"/>
      <c r="D32" s="71"/>
      <c r="E32" s="71"/>
      <c r="F32" s="71"/>
      <c r="G32" s="71"/>
      <c r="H32" s="274"/>
      <c r="I32" s="275"/>
    </row>
    <row r="33" spans="2:9">
      <c r="B33" s="280"/>
      <c r="C33" s="281"/>
      <c r="D33" s="74"/>
      <c r="E33" s="74"/>
      <c r="F33" s="74"/>
      <c r="G33" s="74"/>
      <c r="H33" s="282"/>
      <c r="I33" s="283"/>
    </row>
    <row r="34" spans="2:9">
      <c r="B34" s="284"/>
      <c r="C34" s="285"/>
      <c r="D34" s="74"/>
      <c r="E34" s="74"/>
      <c r="F34" s="74"/>
      <c r="G34" s="74"/>
      <c r="H34" s="286"/>
      <c r="I34" s="287"/>
    </row>
    <row r="35" spans="2:9">
      <c r="B35" s="284"/>
      <c r="C35" s="285"/>
      <c r="D35" s="74"/>
      <c r="E35" s="74"/>
      <c r="F35" s="74"/>
      <c r="G35" s="74"/>
      <c r="H35" s="286"/>
      <c r="I35" s="287"/>
    </row>
    <row r="36" spans="2:9">
      <c r="B36" s="274"/>
      <c r="C36" s="275"/>
      <c r="D36" s="71"/>
      <c r="E36" s="71"/>
      <c r="F36" s="71"/>
      <c r="G36" s="71"/>
      <c r="H36" s="276"/>
      <c r="I36" s="277"/>
    </row>
    <row r="37" spans="2:9">
      <c r="B37" s="278"/>
      <c r="C37" s="279"/>
      <c r="D37" s="71"/>
      <c r="E37" s="71"/>
      <c r="F37" s="71"/>
      <c r="G37" s="71"/>
      <c r="H37" s="274"/>
      <c r="I37" s="275"/>
    </row>
    <row r="38" spans="2:9">
      <c r="B38" s="278"/>
      <c r="C38" s="279"/>
      <c r="D38" s="71"/>
      <c r="E38" s="71"/>
      <c r="F38" s="71"/>
      <c r="G38" s="71"/>
      <c r="H38" s="274"/>
      <c r="I38" s="275"/>
    </row>
    <row r="39" spans="2:9">
      <c r="B39" s="280"/>
      <c r="C39" s="281"/>
      <c r="D39" s="74"/>
      <c r="E39" s="74"/>
      <c r="F39" s="74"/>
      <c r="G39" s="74"/>
      <c r="H39" s="282"/>
      <c r="I39" s="283"/>
    </row>
    <row r="40" spans="2:9">
      <c r="B40" s="284"/>
      <c r="C40" s="285"/>
      <c r="D40" s="74"/>
      <c r="E40" s="74"/>
      <c r="F40" s="74"/>
      <c r="G40" s="74"/>
      <c r="H40" s="286"/>
      <c r="I40" s="287"/>
    </row>
    <row r="41" spans="2:9">
      <c r="B41" s="284"/>
      <c r="C41" s="285"/>
      <c r="D41" s="74"/>
      <c r="E41" s="74"/>
      <c r="F41" s="74"/>
      <c r="G41" s="74"/>
      <c r="H41" s="286"/>
      <c r="I41" s="287"/>
    </row>
    <row r="42" spans="2:9">
      <c r="B42" s="288"/>
      <c r="C42" s="289"/>
      <c r="D42" s="76"/>
      <c r="E42" s="76"/>
      <c r="F42" s="76"/>
      <c r="G42" s="76"/>
      <c r="H42" s="290"/>
      <c r="I42" s="291"/>
    </row>
    <row r="43" spans="2:9">
      <c r="B43" s="292"/>
      <c r="C43" s="293"/>
      <c r="D43" s="76"/>
      <c r="E43" s="76"/>
      <c r="F43" s="76"/>
      <c r="G43" s="76"/>
      <c r="H43" s="288"/>
      <c r="I43" s="289"/>
    </row>
    <row r="44" spans="2:9">
      <c r="B44" s="292"/>
      <c r="C44" s="293"/>
      <c r="D44" s="76"/>
      <c r="E44" s="76"/>
      <c r="F44" s="76"/>
      <c r="G44" s="76"/>
      <c r="H44" s="288"/>
      <c r="I44" s="289"/>
    </row>
    <row r="45" spans="2:9">
      <c r="B45" s="294"/>
      <c r="C45" s="294"/>
      <c r="D45" s="294"/>
      <c r="F45" s="295"/>
      <c r="G45" s="295"/>
      <c r="H45" s="295"/>
      <c r="I45" s="295"/>
    </row>
  </sheetData>
  <mergeCells count="54">
    <mergeCell ref="B11:C11"/>
    <mergeCell ref="H8:I8"/>
    <mergeCell ref="H9:I9"/>
    <mergeCell ref="H10:I10"/>
    <mergeCell ref="H11:I11"/>
    <mergeCell ref="H12:I12"/>
    <mergeCell ref="B12:C12"/>
    <mergeCell ref="B43:C43"/>
    <mergeCell ref="H43:I43"/>
    <mergeCell ref="B44:C44"/>
    <mergeCell ref="H44:I44"/>
    <mergeCell ref="B45:D45"/>
    <mergeCell ref="F45:I45"/>
    <mergeCell ref="B40:C40"/>
    <mergeCell ref="H40:I40"/>
    <mergeCell ref="B41:C41"/>
    <mergeCell ref="H41:I41"/>
    <mergeCell ref="B42:C42"/>
    <mergeCell ref="H42:I42"/>
    <mergeCell ref="B37:C37"/>
    <mergeCell ref="H37:I37"/>
    <mergeCell ref="B38:C38"/>
    <mergeCell ref="H38:I38"/>
    <mergeCell ref="B39:C39"/>
    <mergeCell ref="H39:I39"/>
    <mergeCell ref="B34:C34"/>
    <mergeCell ref="H34:I34"/>
    <mergeCell ref="B35:C35"/>
    <mergeCell ref="H35:I35"/>
    <mergeCell ref="B36:C36"/>
    <mergeCell ref="H36:I36"/>
    <mergeCell ref="B31:C31"/>
    <mergeCell ref="H31:I31"/>
    <mergeCell ref="B32:C32"/>
    <mergeCell ref="H32:I32"/>
    <mergeCell ref="B33:C33"/>
    <mergeCell ref="H33:I33"/>
    <mergeCell ref="B24:I24"/>
    <mergeCell ref="B25:I25"/>
    <mergeCell ref="B27:C29"/>
    <mergeCell ref="D27:G27"/>
    <mergeCell ref="H27:I29"/>
    <mergeCell ref="B30:C30"/>
    <mergeCell ref="H30:I30"/>
    <mergeCell ref="B3:I3"/>
    <mergeCell ref="B4:I4"/>
    <mergeCell ref="D5:G5"/>
    <mergeCell ref="B5:C7"/>
    <mergeCell ref="G13:I13"/>
    <mergeCell ref="B13:E13"/>
    <mergeCell ref="H5:I7"/>
    <mergeCell ref="B8:C8"/>
    <mergeCell ref="B9:C9"/>
    <mergeCell ref="B10:C10"/>
  </mergeCells>
  <pageMargins left="0.7" right="0.7" top="0.75" bottom="0.75" header="0.3" footer="0.3"/>
  <pageSetup paperSize="9" scale="73" orientation="landscape" r:id="rId1"/>
  <colBreaks count="1" manualBreakCount="1">
    <brk id="109" max="2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4">
    <tabColor theme="8" tint="0.79998168889431442"/>
    <pageSetUpPr fitToPage="1"/>
  </sheetPr>
  <dimension ref="B2:I22"/>
  <sheetViews>
    <sheetView showGridLines="0" rightToLeft="1" view="pageBreakPreview" zoomScaleNormal="100" zoomScaleSheetLayoutView="100" workbookViewId="0">
      <selection activeCell="C15" sqref="C15"/>
    </sheetView>
  </sheetViews>
  <sheetFormatPr defaultRowHeight="12.75"/>
  <cols>
    <col min="2" max="2" width="12.28515625" customWidth="1"/>
    <col min="3" max="8" width="21.85546875" customWidth="1"/>
    <col min="9" max="9" width="27.7109375" bestFit="1" customWidth="1"/>
  </cols>
  <sheetData>
    <row r="2" spans="2:9" ht="19.5">
      <c r="B2" s="16" t="s">
        <v>349</v>
      </c>
      <c r="I2" s="14" t="s">
        <v>350</v>
      </c>
    </row>
    <row r="3" spans="2:9" ht="25.5">
      <c r="B3" s="241" t="s">
        <v>258</v>
      </c>
      <c r="C3" s="241"/>
      <c r="D3" s="241"/>
      <c r="E3" s="241"/>
      <c r="F3" s="241"/>
      <c r="G3" s="241"/>
      <c r="H3" s="241"/>
      <c r="I3" s="241"/>
    </row>
    <row r="4" spans="2:9" ht="25.5">
      <c r="B4" s="241" t="s">
        <v>259</v>
      </c>
      <c r="C4" s="241"/>
      <c r="D4" s="241"/>
      <c r="E4" s="241"/>
      <c r="F4" s="241"/>
      <c r="G4" s="241"/>
      <c r="H4" s="241"/>
      <c r="I4" s="241"/>
    </row>
    <row r="5" spans="2:9" ht="20.25">
      <c r="B5" s="249" t="s">
        <v>128</v>
      </c>
      <c r="C5" s="298" t="s">
        <v>125</v>
      </c>
      <c r="D5" s="299"/>
      <c r="E5" s="299"/>
      <c r="F5" s="299"/>
      <c r="G5" s="299"/>
      <c r="H5" s="300"/>
      <c r="I5" s="249" t="s">
        <v>73</v>
      </c>
    </row>
    <row r="6" spans="2:9" ht="20.25">
      <c r="B6" s="250"/>
      <c r="C6" s="97" t="s">
        <v>65</v>
      </c>
      <c r="D6" s="111" t="s">
        <v>64</v>
      </c>
      <c r="E6" s="112" t="s">
        <v>97</v>
      </c>
      <c r="F6" s="97" t="s">
        <v>82</v>
      </c>
      <c r="G6" s="111" t="s">
        <v>63</v>
      </c>
      <c r="H6" s="112" t="s">
        <v>35</v>
      </c>
      <c r="I6" s="250"/>
    </row>
    <row r="7" spans="2:9" ht="40.5">
      <c r="B7" s="251"/>
      <c r="C7" s="113" t="s">
        <v>68</v>
      </c>
      <c r="D7" s="114" t="s">
        <v>67</v>
      </c>
      <c r="E7" s="115" t="s">
        <v>175</v>
      </c>
      <c r="F7" s="113" t="s">
        <v>119</v>
      </c>
      <c r="G7" s="114" t="s">
        <v>66</v>
      </c>
      <c r="H7" s="115" t="s">
        <v>34</v>
      </c>
      <c r="I7" s="251"/>
    </row>
    <row r="8" spans="2:9" ht="75" customHeight="1">
      <c r="B8" s="6" t="s">
        <v>315</v>
      </c>
      <c r="C8" s="6">
        <v>312303</v>
      </c>
      <c r="D8" s="6">
        <v>897270</v>
      </c>
      <c r="E8" s="6">
        <v>235164</v>
      </c>
      <c r="F8" s="6">
        <v>20297</v>
      </c>
      <c r="G8" s="6">
        <v>1388977</v>
      </c>
      <c r="H8" s="6">
        <f>SUM(C8:G8)</f>
        <v>2854011</v>
      </c>
      <c r="I8" s="6" t="s">
        <v>49</v>
      </c>
    </row>
    <row r="9" spans="2:9" ht="75" customHeight="1">
      <c r="B9" s="7" t="s">
        <v>47</v>
      </c>
      <c r="C9" s="7">
        <v>340639</v>
      </c>
      <c r="D9" s="7">
        <v>197967</v>
      </c>
      <c r="E9" s="7">
        <v>48924</v>
      </c>
      <c r="F9" s="7">
        <v>6882</v>
      </c>
      <c r="G9" s="7">
        <v>221431</v>
      </c>
      <c r="H9" s="7">
        <f>SUM(C9:G9)</f>
        <v>815843</v>
      </c>
      <c r="I9" s="7" t="s">
        <v>139</v>
      </c>
    </row>
    <row r="10" spans="2:9" ht="75" customHeight="1">
      <c r="B10" s="6" t="s">
        <v>46</v>
      </c>
      <c r="C10" s="6">
        <v>12049</v>
      </c>
      <c r="D10" s="6">
        <v>0</v>
      </c>
      <c r="E10" s="6">
        <v>0</v>
      </c>
      <c r="F10" s="6">
        <v>24</v>
      </c>
      <c r="G10" s="6">
        <v>0</v>
      </c>
      <c r="H10" s="6">
        <f>SUM(C10:G10)</f>
        <v>12073</v>
      </c>
      <c r="I10" s="6" t="s">
        <v>48</v>
      </c>
    </row>
    <row r="11" spans="2:9" ht="75" customHeight="1">
      <c r="B11" s="8" t="s">
        <v>35</v>
      </c>
      <c r="C11" s="119">
        <f t="shared" ref="C11:H11" si="0">SUM(C8:C10)</f>
        <v>664991</v>
      </c>
      <c r="D11" s="119">
        <f t="shared" si="0"/>
        <v>1095237</v>
      </c>
      <c r="E11" s="119">
        <f t="shared" si="0"/>
        <v>284088</v>
      </c>
      <c r="F11" s="119">
        <f t="shared" si="0"/>
        <v>27203</v>
      </c>
      <c r="G11" s="119">
        <f t="shared" si="0"/>
        <v>1610408</v>
      </c>
      <c r="H11" s="119">
        <f t="shared" si="0"/>
        <v>3681927</v>
      </c>
      <c r="I11" s="8" t="s">
        <v>34</v>
      </c>
    </row>
    <row r="12" spans="2:9" ht="18">
      <c r="B12" s="255" t="s">
        <v>332</v>
      </c>
      <c r="C12" s="255"/>
      <c r="D12" s="255"/>
      <c r="E12" s="255"/>
      <c r="F12" s="55"/>
      <c r="G12" s="55"/>
      <c r="I12" s="110" t="s">
        <v>333</v>
      </c>
    </row>
    <row r="13" spans="2:9">
      <c r="B13" s="55"/>
      <c r="C13" s="55"/>
      <c r="D13" s="55"/>
      <c r="E13" s="55"/>
      <c r="F13" s="55"/>
      <c r="G13" s="55"/>
      <c r="H13" s="55"/>
      <c r="I13" s="55"/>
    </row>
    <row r="14" spans="2:9" ht="42" customHeight="1"/>
    <row r="22" spans="6:6" ht="19.5">
      <c r="F22" s="16"/>
    </row>
  </sheetData>
  <mergeCells count="6">
    <mergeCell ref="B3:I3"/>
    <mergeCell ref="B4:I4"/>
    <mergeCell ref="B5:B7"/>
    <mergeCell ref="C5:H5"/>
    <mergeCell ref="I5:I7"/>
    <mergeCell ref="B12:E12"/>
  </mergeCells>
  <pageMargins left="0.7" right="0.7" top="0.75" bottom="0.75" header="0.3" footer="0.3"/>
  <pageSetup paperSize="9" scale="70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6">
    <tabColor theme="8" tint="0.79998168889431442"/>
    <pageSetUpPr fitToPage="1"/>
  </sheetPr>
  <dimension ref="B2:I23"/>
  <sheetViews>
    <sheetView showGridLines="0" rightToLeft="1" view="pageBreakPreview" topLeftCell="A7" zoomScaleNormal="100" zoomScaleSheetLayoutView="100" workbookViewId="0">
      <selection activeCell="I14" sqref="B2:I14"/>
    </sheetView>
  </sheetViews>
  <sheetFormatPr defaultRowHeight="12.75"/>
  <cols>
    <col min="2" max="2" width="24" customWidth="1"/>
    <col min="3" max="8" width="21.85546875" customWidth="1"/>
    <col min="9" max="9" width="29.42578125" bestFit="1" customWidth="1"/>
  </cols>
  <sheetData>
    <row r="2" spans="2:9" ht="19.5">
      <c r="B2" s="16" t="s">
        <v>193</v>
      </c>
      <c r="I2" s="14" t="s">
        <v>255</v>
      </c>
    </row>
    <row r="3" spans="2:9" ht="25.5">
      <c r="B3" s="241" t="s">
        <v>256</v>
      </c>
      <c r="C3" s="241"/>
      <c r="D3" s="241"/>
      <c r="E3" s="241"/>
      <c r="F3" s="241"/>
      <c r="G3" s="241"/>
      <c r="H3" s="241"/>
      <c r="I3" s="241"/>
    </row>
    <row r="4" spans="2:9" ht="25.5">
      <c r="B4" s="241" t="s">
        <v>257</v>
      </c>
      <c r="C4" s="241"/>
      <c r="D4" s="241"/>
      <c r="E4" s="241"/>
      <c r="F4" s="241"/>
      <c r="G4" s="241"/>
      <c r="H4" s="241"/>
      <c r="I4" s="241"/>
    </row>
    <row r="5" spans="2:9" ht="20.25">
      <c r="B5" s="249" t="s">
        <v>129</v>
      </c>
      <c r="C5" s="252" t="s">
        <v>125</v>
      </c>
      <c r="D5" s="253"/>
      <c r="E5" s="253"/>
      <c r="F5" s="253"/>
      <c r="G5" s="253"/>
      <c r="H5" s="254"/>
      <c r="I5" s="249" t="s">
        <v>120</v>
      </c>
    </row>
    <row r="6" spans="2:9" ht="20.25">
      <c r="B6" s="250"/>
      <c r="C6" s="97" t="s">
        <v>65</v>
      </c>
      <c r="D6" s="111" t="s">
        <v>64</v>
      </c>
      <c r="E6" s="112" t="s">
        <v>97</v>
      </c>
      <c r="F6" s="111" t="s">
        <v>82</v>
      </c>
      <c r="G6" s="112" t="s">
        <v>63</v>
      </c>
      <c r="H6" s="112" t="s">
        <v>35</v>
      </c>
      <c r="I6" s="250"/>
    </row>
    <row r="7" spans="2:9" ht="40.5">
      <c r="B7" s="251"/>
      <c r="C7" s="113" t="s">
        <v>68</v>
      </c>
      <c r="D7" s="114" t="s">
        <v>67</v>
      </c>
      <c r="E7" s="115" t="s">
        <v>175</v>
      </c>
      <c r="F7" s="114" t="s">
        <v>119</v>
      </c>
      <c r="G7" s="114" t="s">
        <v>66</v>
      </c>
      <c r="H7" s="115" t="s">
        <v>34</v>
      </c>
      <c r="I7" s="251"/>
    </row>
    <row r="8" spans="2:9" ht="75" customHeight="1">
      <c r="B8" s="6" t="s">
        <v>44</v>
      </c>
      <c r="C8" s="6">
        <v>67030</v>
      </c>
      <c r="D8" s="6">
        <v>215666</v>
      </c>
      <c r="E8" s="6">
        <v>41741</v>
      </c>
      <c r="F8" s="6">
        <v>1931</v>
      </c>
      <c r="G8" s="6">
        <v>309973</v>
      </c>
      <c r="H8" s="6">
        <f>SUM(C8:G8)</f>
        <v>636341</v>
      </c>
      <c r="I8" s="6" t="s">
        <v>49</v>
      </c>
    </row>
    <row r="9" spans="2:9" ht="75" customHeight="1">
      <c r="B9" s="7" t="s">
        <v>107</v>
      </c>
      <c r="C9" s="7">
        <v>32693</v>
      </c>
      <c r="D9" s="7">
        <v>199365</v>
      </c>
      <c r="E9" s="7">
        <v>46524</v>
      </c>
      <c r="F9" s="7">
        <v>866</v>
      </c>
      <c r="G9" s="7">
        <v>161503</v>
      </c>
      <c r="H9" s="7">
        <f>SUM(C9:G9)</f>
        <v>440951</v>
      </c>
      <c r="I9" s="7" t="s">
        <v>109</v>
      </c>
    </row>
    <row r="10" spans="2:9" ht="75" customHeight="1">
      <c r="B10" s="6" t="s">
        <v>47</v>
      </c>
      <c r="C10" s="6">
        <v>197880</v>
      </c>
      <c r="D10" s="6">
        <v>195086</v>
      </c>
      <c r="E10" s="6">
        <v>55194</v>
      </c>
      <c r="F10" s="6">
        <v>8968</v>
      </c>
      <c r="G10" s="6">
        <v>146094</v>
      </c>
      <c r="H10" s="6">
        <f>SUM(C10:G10)</f>
        <v>603222</v>
      </c>
      <c r="I10" s="6" t="s">
        <v>139</v>
      </c>
    </row>
    <row r="11" spans="2:9" ht="75" customHeight="1">
      <c r="B11" s="7" t="s">
        <v>46</v>
      </c>
      <c r="C11" s="7">
        <v>9624</v>
      </c>
      <c r="D11" s="7">
        <v>0</v>
      </c>
      <c r="E11" s="7">
        <v>0</v>
      </c>
      <c r="F11" s="7">
        <v>0</v>
      </c>
      <c r="G11" s="7">
        <v>0</v>
      </c>
      <c r="H11" s="7">
        <f>SUM(C11:G11)</f>
        <v>9624</v>
      </c>
      <c r="I11" s="7" t="s">
        <v>48</v>
      </c>
    </row>
    <row r="12" spans="2:9" ht="75" customHeight="1">
      <c r="B12" s="6" t="s">
        <v>108</v>
      </c>
      <c r="C12" s="6">
        <v>357764</v>
      </c>
      <c r="D12" s="6">
        <v>485120</v>
      </c>
      <c r="E12" s="6">
        <v>140629</v>
      </c>
      <c r="F12" s="6">
        <v>15438</v>
      </c>
      <c r="G12" s="6">
        <v>992838</v>
      </c>
      <c r="H12" s="6">
        <f>SUM(C12:G12)</f>
        <v>1991789</v>
      </c>
      <c r="I12" s="6" t="s">
        <v>110</v>
      </c>
    </row>
    <row r="13" spans="2:9" ht="75" customHeight="1">
      <c r="B13" s="8" t="s">
        <v>35</v>
      </c>
      <c r="C13" s="119">
        <f t="shared" ref="C13:H13" si="0">SUM(C8:C12)</f>
        <v>664991</v>
      </c>
      <c r="D13" s="119">
        <f t="shared" si="0"/>
        <v>1095237</v>
      </c>
      <c r="E13" s="119">
        <f t="shared" si="0"/>
        <v>284088</v>
      </c>
      <c r="F13" s="119">
        <f t="shared" si="0"/>
        <v>27203</v>
      </c>
      <c r="G13" s="119">
        <f t="shared" si="0"/>
        <v>1610408</v>
      </c>
      <c r="H13" s="119">
        <f t="shared" si="0"/>
        <v>3681927</v>
      </c>
      <c r="I13" s="8" t="s">
        <v>34</v>
      </c>
    </row>
    <row r="14" spans="2:9" ht="18">
      <c r="B14" s="255" t="s">
        <v>332</v>
      </c>
      <c r="C14" s="255"/>
      <c r="D14" s="255"/>
      <c r="E14" s="255"/>
      <c r="F14" s="55"/>
      <c r="H14" s="110"/>
      <c r="I14" s="110" t="s">
        <v>333</v>
      </c>
    </row>
    <row r="23" spans="8:8" ht="19.5">
      <c r="H23" s="16"/>
    </row>
  </sheetData>
  <mergeCells count="6">
    <mergeCell ref="B3:I3"/>
    <mergeCell ref="B4:I4"/>
    <mergeCell ref="B5:B7"/>
    <mergeCell ref="C5:H5"/>
    <mergeCell ref="I5:I7"/>
    <mergeCell ref="B14:E14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34</vt:i4>
      </vt:variant>
    </vt:vector>
  </HeadingPairs>
  <TitlesOfParts>
    <vt:vector size="68" baseType="lpstr">
      <vt:lpstr>الفهرس</vt:lpstr>
      <vt:lpstr>1</vt:lpstr>
      <vt:lpstr>2</vt:lpstr>
      <vt:lpstr>3</vt:lpstr>
      <vt:lpstr>4</vt:lpstr>
      <vt:lpstr>5</vt:lpstr>
      <vt:lpstr>5-1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'4'!Print_Area</vt:lpstr>
      <vt:lpstr>'5'!Print_Area</vt:lpstr>
      <vt:lpstr>'5-1'!Print_Area</vt:lpstr>
      <vt:lpstr>'6'!Print_Area</vt:lpstr>
      <vt:lpstr>'7'!Print_Area</vt:lpstr>
      <vt:lpstr>'8'!Print_Area</vt:lpstr>
      <vt:lpstr>'9'!Print_Area</vt:lpstr>
      <vt:lpstr>الفهرس!Print_Area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IHTT</dc:creator>
  <cp:lastModifiedBy>Admin</cp:lastModifiedBy>
  <cp:lastPrinted>2019-07-15T09:41:35Z</cp:lastPrinted>
  <dcterms:created xsi:type="dcterms:W3CDTF">2006-02-27T06:51:23Z</dcterms:created>
  <dcterms:modified xsi:type="dcterms:W3CDTF">2020-11-26T20:23:58Z</dcterms:modified>
</cp:coreProperties>
</file>